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5970" activeTab="1"/>
  </bookViews>
  <sheets>
    <sheet name="uzorak" sheetId="1" r:id="rId1"/>
    <sheet name="List1" sheetId="2" r:id="rId2"/>
  </sheets>
  <definedNames>
    <definedName name="_xlnm.Print_Area" localSheetId="0">'uzorak'!$A$7:$I$65</definedName>
  </definedNames>
  <calcPr fullCalcOnLoad="1"/>
</workbook>
</file>

<file path=xl/sharedStrings.xml><?xml version="1.0" encoding="utf-8"?>
<sst xmlns="http://schemas.openxmlformats.org/spreadsheetml/2006/main" count="244" uniqueCount="144">
  <si>
    <t>Raz./Skupina</t>
  </si>
  <si>
    <t>Pod  skupina</t>
  </si>
  <si>
    <t>Odjeljak</t>
  </si>
  <si>
    <t>NAZIV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</si>
  <si>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</si>
  <si>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</si>
  <si>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</si>
  <si>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</si>
  <si>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</si>
  <si>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</si>
  <si>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</si>
  <si>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</si>
  <si>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</si>
  <si>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</si>
  <si>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</si>
  <si>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</si>
  <si>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</si>
  <si>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</si>
  <si>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</si>
  <si>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</si>
  <si>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</si>
  <si>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</si>
  <si>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</si>
  <si>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</si>
  <si>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</si>
  <si>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</si>
  <si>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</si>
  <si>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</si>
  <si>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</si>
  <si>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</si>
  <si>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</si>
  <si>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</si>
  <si>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</si>
  <si>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</si>
  <si>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</si>
  <si>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</si>
  <si>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</si>
  <si>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</si>
  <si>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</si>
  <si>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</si>
  <si>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</si>
  <si>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</si>
  <si>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</si>
  <si>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</si>
  <si>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</si>
  <si>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</si>
  <si>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</si>
  <si>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</si>
  <si>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</si>
  <si>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</si>
  <si>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</si>
  <si>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</si>
  <si>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</si>
  <si>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</si>
  <si>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</si>
  <si>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</si>
  <si>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</si>
  <si>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</si>
  <si>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</si>
  <si>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</si>
  <si>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</si>
  <si>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</si>
  <si>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</si>
  <si>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</si>
  <si>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</si>
  <si>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</si>
  <si>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</si>
  <si>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</si>
  <si>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</si>
  <si>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</si>
  <si>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</si>
  <si>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Naknade za rad predstavničkih i izvršnih tijela, povjerenstava i slično</t>
  </si>
  <si>
    <t>A 630000 Izvršavanje kazne zatvora, mjere pritvora
                 i odgojne mjere</t>
  </si>
  <si>
    <t>ODGOVORNA OSOBA:</t>
  </si>
  <si>
    <t xml:space="preserve">Usluge tekućeg i investicijskog održavanja </t>
  </si>
  <si>
    <t>Službena, radna i zaštitna odjeća</t>
  </si>
  <si>
    <t>UKUPNO</t>
  </si>
  <si>
    <t>Vlastiti prihodi- trošak prema hitnim poterbama</t>
  </si>
  <si>
    <t>RAZLIKA</t>
  </si>
  <si>
    <t>Plaće za prekovremeni rad</t>
  </si>
  <si>
    <t>Nakn. Trošk. osoba izv.rad.odnos.</t>
  </si>
  <si>
    <t>KLASA:406-06/18-01/100082</t>
  </si>
  <si>
    <t>Oprema za održavanje i zaštitu</t>
  </si>
  <si>
    <t>Prijevozna sredstva</t>
  </si>
  <si>
    <t>Prijevozna sredstva u cestovnom prometu</t>
  </si>
  <si>
    <t>Rashodi za nabavu proizvodne dugtrajne imovine</t>
  </si>
  <si>
    <t>Članarine</t>
  </si>
  <si>
    <t>Pristojbe i naknade</t>
  </si>
  <si>
    <t>Kamate za primljene zajmove od trgovačkihdruštava i obrtnika izvan javnog sektora</t>
  </si>
  <si>
    <t>Rashodi poslovanja ukupno</t>
  </si>
  <si>
    <t>Proračunski korisnik 3332  ZATVOR U ZADRU  IZMJENA PLANA  PLANA ZA 2021. GODINU.</t>
  </si>
  <si>
    <t>Planirana sredstva izdržavnog proračuna
2021.godine</t>
  </si>
  <si>
    <t>Planirana sredstva iz drugih izvora za 2021. godinu</t>
  </si>
  <si>
    <t>Ukupno planirana sredsdstva za 2021. godine</t>
  </si>
  <si>
    <t>Toškpvi U 2021. GOD.</t>
  </si>
  <si>
    <t>Kamate za primljene zajmove od trgovačkih društava i obrtnika izvan javnog sektora</t>
  </si>
  <si>
    <t>Projekcija financijskog plana za 2022. god</t>
  </si>
  <si>
    <t xml:space="preserve">                 </t>
  </si>
  <si>
    <t xml:space="preserve">                              </t>
  </si>
  <si>
    <t xml:space="preserve">         REPUBLIKA HRVATSKA</t>
  </si>
  <si>
    <t xml:space="preserve">             MINISTARSTVO PRAVOSUĐA I UPRAVE</t>
  </si>
  <si>
    <t xml:space="preserve">                      UPRAVA ZA ZATVORSKI SUSTAV</t>
  </si>
  <si>
    <t xml:space="preserve">                        I PROBACIJU</t>
  </si>
  <si>
    <t>IZMJENA FINANCIJSKOG PLANA  ZA2021. GODINU  PROJEKCIJA ZA 2022 I 2023 GODINU</t>
  </si>
  <si>
    <t>Sukladno čl.60. Zakona o sustavu državne uprave (NN 66/19), čl..38, 39., i 40., Zakona o izvršavanju kazne zatvora (NN</t>
  </si>
  <si>
    <t xml:space="preserve">190/03. Pročišćeni tekst, 76/07, 27/08, 83/09, 18/11, 48/11, 125/11, 56/13, 150/13 i 98/19, Upute za izradu prijedloga </t>
  </si>
  <si>
    <t>financijskih planova proračunskih korisnika u Državnom proračunu za 2021. godinu s projekcijama za 2022. i 2023. g.</t>
  </si>
  <si>
    <t>Zakona o izvršavanju državnog proračuna Republike Hrvatske za 2021. god. (NN 135/20), a u svezi financiranja rada</t>
  </si>
  <si>
    <t>Ministarstva pravosuđa KL:400-06/20-01/83; Urbroj:214-08-01-02/1-20-02-02 od 07. listopada 2020. godine,</t>
  </si>
  <si>
    <t xml:space="preserve">Kaznenih tijela i zavoda za preodgoj u razdoblju od 01. siječnja do 31. prosinca 2021. godine te usklađenjem </t>
  </si>
  <si>
    <t xml:space="preserve"> dostavljenih pojedinačnih planova proračunskih korisnika Klasa:400-06/20-01/09: URBROJ:514-08-01-02-01/5-20-14 od  </t>
  </si>
  <si>
    <t>OBRAZLOŽENJE FINANCIJEKOG PLANA ZA 2021. GODINU</t>
  </si>
  <si>
    <t xml:space="preserve"> .</t>
  </si>
  <si>
    <t>kazneno tijelo zatvorenog tipa u kojem se izvršavaju mjere istražnog zatvora i i izdržavanje kazne zatvora, odnosno</t>
  </si>
  <si>
    <t>.</t>
  </si>
  <si>
    <t xml:space="preserve">Financijski plan za 2021. god. kao i projekciju za 2022. i 2023. godinuizrađen je u skladu s Uputom nadležnog razdjela </t>
  </si>
  <si>
    <t xml:space="preserve">Ciljevi donesenog Financijsko plana za 2021. godinu su: </t>
  </si>
  <si>
    <t>Provoditi programske aktivnosti zatvorenika , te im omogućiti rad sukladno njihovom zdravstvenom stanju, stručnom</t>
  </si>
  <si>
    <t>Provoditi kontinurano mjere štednje  i racionano postupanje sa stvranjem obveza,</t>
  </si>
  <si>
    <t>Provoditi mjera sigurnosti i zaštite,</t>
  </si>
  <si>
    <t>znanju i mogućnostima,</t>
  </si>
  <si>
    <t>Vlastite prihode koristiti za uređenje prostora u kojima borave zatvorenici radi poboljšanje uvjeta života, te mogućnosti</t>
  </si>
  <si>
    <t>zapošljavanja većeg broja zazatvorenika na uređenju prostora.</t>
  </si>
  <si>
    <t>Projekcija financijskog plana za 2023. god</t>
  </si>
  <si>
    <t>Osigurati zakonito i učikovito fukcioniranje zatvora i ostvarenje prava zatvorenika propiasnih Zakonom,</t>
  </si>
  <si>
    <t>nadzor izvršenja proračuna.</t>
  </si>
  <si>
    <t>Zatvor u Zadru financira se iz Državnog proračuna i malim dijelom iz prihoda vlastite djelatnosti</t>
  </si>
  <si>
    <t xml:space="preserve"> preostali dio kazne do šest mjeseci izrečene kazne, kao i kazna zatvora i supletorna kazna u prekršajnom postupku.</t>
  </si>
  <si>
    <t>u kojoj su utvrđeni limiti za za izradu financijskog plana.</t>
  </si>
  <si>
    <t xml:space="preserve">U suradnji  s nadležnim ministarstvom, navedene cijleve treba izvršiti u skladu sa strateškim planom, kroz praćenje i </t>
  </si>
  <si>
    <t>Proračunski korisnik 3324  ZATVOR U VARAŽDINU</t>
  </si>
  <si>
    <t xml:space="preserve"> 30. prosinca Upravitelj Zatvora u Varaždinu donosi </t>
  </si>
  <si>
    <t>Službena radna odjeća i obuća</t>
  </si>
  <si>
    <t xml:space="preserve">   PLAN  ZA 2021. GODINU.</t>
  </si>
  <si>
    <t>Zatvor u Varaždinu zasebna je ustrojbena jedinica Ministarstva pravosuđa i Uprave, Uprave za zatvorski sustav i probaciju,</t>
  </si>
  <si>
    <t xml:space="preserve">           Dinko  Bunić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</si>
  <si>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</si>
  <si>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</si>
  <si>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Varaždin, ,20. 01. 2020 god.</t>
  </si>
  <si>
    <t>URBR:514-08-4-12-01-01/1-20/04</t>
  </si>
  <si>
    <t xml:space="preserve">                ZATVOR U VARAŽDINU</t>
  </si>
  <si>
    <t>Varaždin, 07. siječnja 2021 godine</t>
  </si>
  <si>
    <t>KLASA: 400-06/20-01/5</t>
  </si>
  <si>
    <t>URBROJ:514-08-04-12-01-05/1-21-04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</si>
</sst>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&quot;kn&quot;_);\(#,##0&quot;kn&quot;\)"/>
    <numFmt numFmtId="167" formatCode="#,##0&quot;kn&quot;_);[Red]\(#,##0&quot;kn&quot;\)"/>
    <numFmt numFmtId="168" formatCode="#,##0.00&quot;kn&quot;_);\(#,##0.00&quot;kn&quot;\)"/>
    <numFmt numFmtId="169" formatCode="#,##0.00&quot;kn&quot;_);[Red]\(#,##0.00&quot;kn&quot;\)"/>
    <numFmt numFmtId="170" formatCode="_ * #,##0_)&quot;kn&quot;_ ;_ * \(#,##0\)&quot;kn&quot;_ ;_ * &quot;-&quot;_)&quot;kn&quot;_ ;_ @_ "/>
    <numFmt numFmtId="171" formatCode="_ * #,##0_)_k_n_ ;_ * \(#,##0\)_k_n_ ;_ * &quot;-&quot;_)_k_n_ ;_ @_ "/>
    <numFmt numFmtId="172" formatCode="_ * #,##0.00_)&quot;kn&quot;_ ;_ * \(#,##0.00\)&quot;kn&quot;_ ;_ * &quot;-&quot;??_)&quot;kn&quot;_ ;_ @_ "/>
    <numFmt numFmtId="173" formatCode="_ * #,##0.00_)_k_n_ ;_ * \(#,##0.00\)_k_n_ ;_ * &quot;-&quot;??_)_k_n_ ;_ @_ "/>
    <numFmt numFmtId="174" formatCode="#,##0.0"/>
    <numFmt numFmtId="175" formatCode="#,##0.000"/>
  </numFmts>
  <fonts count="53">
    <font>
      <sz val="12"/>
      <name val="Times New Roman CE"/>
      <family val="0"/>
    </font>
    <font>
      <sz val="10"/>
      <color indexed="8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b/>
      <sz val="12"/>
      <name val="Times New Roman CE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4" fontId="0" fillId="0" borderId="0" xfId="0" applyNumberFormat="1" applyBorder="1" applyAlignment="1" quotePrefix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1" borderId="10" xfId="0" applyFont="1" applyFill="1" applyBorder="1" applyAlignment="1">
      <alignment horizontal="center" vertical="center" wrapText="1"/>
    </xf>
    <xf numFmtId="0" fontId="6" fillId="1" borderId="11" xfId="0" applyFont="1" applyFill="1" applyBorder="1" applyAlignment="1">
      <alignment horizontal="center" vertical="center" wrapText="1"/>
    </xf>
    <xf numFmtId="0" fontId="7" fillId="1" borderId="11" xfId="0" applyFont="1" applyFill="1" applyBorder="1" applyAlignment="1">
      <alignment horizontal="center" vertical="center"/>
    </xf>
    <xf numFmtId="4" fontId="7" fillId="1" borderId="12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/>
    </xf>
    <xf numFmtId="0" fontId="9" fillId="0" borderId="14" xfId="51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center"/>
    </xf>
    <xf numFmtId="0" fontId="9" fillId="0" borderId="15" xfId="51" applyFont="1" applyFill="1" applyBorder="1" applyAlignment="1">
      <alignment horizontal="left" wrapText="1"/>
      <protection/>
    </xf>
    <xf numFmtId="4" fontId="7" fillId="0" borderId="13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5" xfId="5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51" applyFont="1" applyFill="1" applyBorder="1" applyAlignment="1">
      <alignment horizontal="center" wrapText="1"/>
      <protection/>
    </xf>
    <xf numFmtId="0" fontId="10" fillId="0" borderId="15" xfId="51" applyFont="1" applyFill="1" applyBorder="1" applyAlignment="1">
      <alignment horizontal="left" wrapText="1"/>
      <protection/>
    </xf>
    <xf numFmtId="4" fontId="8" fillId="0" borderId="13" xfId="0" applyNumberFormat="1" applyFont="1" applyBorder="1" applyAlignment="1">
      <alignment/>
    </xf>
    <xf numFmtId="0" fontId="9" fillId="0" borderId="16" xfId="51" applyFont="1" applyFill="1" applyBorder="1" applyAlignment="1">
      <alignment horizontal="left" wrapText="1"/>
      <protection/>
    </xf>
    <xf numFmtId="4" fontId="8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8" fillId="0" borderId="0" xfId="0" applyNumberFormat="1" applyFont="1" applyBorder="1" applyAlignment="1" quotePrefix="1">
      <alignment/>
    </xf>
    <xf numFmtId="4" fontId="7" fillId="0" borderId="0" xfId="0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4" fontId="5" fillId="0" borderId="0" xfId="0" applyNumberFormat="1" applyFont="1" applyBorder="1" applyAlignment="1" quotePrefix="1">
      <alignment horizontal="left"/>
    </xf>
    <xf numFmtId="4" fontId="5" fillId="0" borderId="0" xfId="0" applyNumberFormat="1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52">
      <selection activeCell="N56" sqref="N56"/>
    </sheetView>
  </sheetViews>
  <sheetFormatPr defaultColWidth="8.796875" defaultRowHeight="15"/>
  <cols>
    <col min="1" max="1" width="3.09765625" style="0" customWidth="1"/>
    <col min="2" max="2" width="4.3984375" style="0" customWidth="1"/>
    <col min="3" max="3" width="5.59765625" style="0" customWidth="1"/>
    <col min="4" max="4" width="22.59765625" style="0" customWidth="1"/>
    <col min="5" max="5" width="12.3984375" style="4" customWidth="1"/>
    <col min="6" max="6" width="9.8984375" style="4" customWidth="1"/>
    <col min="7" max="7" width="12.59765625" style="4" customWidth="1"/>
    <col min="8" max="8" width="10.69921875" style="4" customWidth="1"/>
    <col min="9" max="9" width="11.8984375" style="4" customWidth="1"/>
  </cols>
  <sheetData>
    <row r="1" spans="1:9" s="6" customFormat="1" ht="20.25" customHeight="1">
      <c r="A1"/>
      <c r="B1"/>
      <c r="C1"/>
      <c r="D1"/>
      <c r="E1" s="4"/>
      <c r="F1" s="4"/>
      <c r="G1" s="4"/>
      <c r="H1" s="4"/>
      <c r="I1" s="4"/>
    </row>
    <row r="2" ht="59.25" customHeight="1"/>
    <row r="3" ht="25.5" customHeight="1"/>
    <row r="4" ht="15" customHeight="1"/>
    <row r="5" ht="15.75" customHeight="1"/>
    <row r="6" ht="12.75" customHeight="1"/>
    <row r="7" spans="1:9" ht="14.25" customHeight="1" thickBot="1">
      <c r="A7" s="7" t="s">
        <v>90</v>
      </c>
      <c r="B7" s="8"/>
      <c r="C7" s="8"/>
      <c r="D7" s="8"/>
      <c r="E7" s="9"/>
      <c r="F7" s="9"/>
      <c r="G7" s="9"/>
      <c r="H7" s="9"/>
      <c r="I7" s="9"/>
    </row>
    <row r="8" spans="1:9" ht="17.25" customHeight="1">
      <c r="A8" s="10" t="s">
        <v>0</v>
      </c>
      <c r="B8" s="11" t="s">
        <v>1</v>
      </c>
      <c r="C8" s="12" t="s">
        <v>2</v>
      </c>
      <c r="D8" s="12" t="s">
        <v>3</v>
      </c>
      <c r="E8" s="13" t="s">
        <v>91</v>
      </c>
      <c r="F8" s="13" t="s">
        <v>92</v>
      </c>
      <c r="G8" s="13" t="s">
        <v>93</v>
      </c>
      <c r="H8" s="13" t="s">
        <v>94</v>
      </c>
      <c r="I8" s="13" t="s">
        <v>78</v>
      </c>
    </row>
    <row r="9" spans="1:9" ht="17.25" customHeight="1">
      <c r="A9" s="50" t="s">
        <v>72</v>
      </c>
      <c r="B9" s="51"/>
      <c r="C9" s="51"/>
      <c r="D9" s="52"/>
      <c r="E9" s="14"/>
      <c r="F9" s="14"/>
      <c r="G9" s="14"/>
      <c r="H9" s="14"/>
      <c r="I9" s="14"/>
    </row>
    <row r="10" spans="1:9" ht="17.25" customHeight="1">
      <c r="A10" s="15"/>
      <c r="B10" s="16"/>
      <c r="C10" s="16"/>
      <c r="D10" s="17" t="s">
        <v>89</v>
      </c>
      <c r="E10" s="18">
        <f>E12+E21+E52+E57</f>
        <v>0</v>
      </c>
      <c r="F10" s="18">
        <f>F22+F26+F33+F44+F42</f>
        <v>0</v>
      </c>
      <c r="G10" s="18">
        <f>G12+G21+G52+G57</f>
        <v>0</v>
      </c>
      <c r="H10" s="18">
        <f>H12+H21+H52+H57</f>
        <v>0</v>
      </c>
      <c r="I10" s="18" t="e">
        <f aca="true" t="shared" si="0" ref="I10:I17">H10/G10*100</f>
        <v>#DIV/0!</v>
      </c>
    </row>
    <row r="11" spans="1:9" ht="12.75" customHeight="1">
      <c r="A11" s="15">
        <v>3</v>
      </c>
      <c r="B11" s="16"/>
      <c r="C11" s="16"/>
      <c r="D11" s="17" t="s">
        <v>4</v>
      </c>
      <c r="E11" s="18">
        <f>E12+E21+E52</f>
        <v>0</v>
      </c>
      <c r="F11" s="18"/>
      <c r="G11" s="18">
        <f>G12+G21+G52</f>
        <v>0</v>
      </c>
      <c r="H11" s="18">
        <f>H12+H21+H52</f>
        <v>0</v>
      </c>
      <c r="I11" s="18"/>
    </row>
    <row r="12" spans="1:9" ht="23.25" customHeight="1">
      <c r="A12" s="15" t="s">
        <v>5</v>
      </c>
      <c r="B12" s="19"/>
      <c r="C12" s="19"/>
      <c r="D12" s="17" t="s">
        <v>6</v>
      </c>
      <c r="E12" s="20">
        <f>E13+E16+E18</f>
        <v>0</v>
      </c>
      <c r="F12" s="20">
        <f>F13+F16+F18</f>
        <v>0</v>
      </c>
      <c r="G12" s="20">
        <f>G13+G16+G18</f>
        <v>0</v>
      </c>
      <c r="H12" s="20">
        <f>H13+H16+H18</f>
        <v>0</v>
      </c>
      <c r="I12" s="20" t="e">
        <f t="shared" si="0"/>
        <v>#DIV/0!</v>
      </c>
    </row>
    <row r="13" spans="1:9" ht="12.75" customHeight="1">
      <c r="A13" s="21"/>
      <c r="B13" s="22" t="s">
        <v>7</v>
      </c>
      <c r="C13" s="19"/>
      <c r="D13" s="17" t="s">
        <v>8</v>
      </c>
      <c r="E13" s="20">
        <f>SUM(E14:E15)</f>
        <v>0</v>
      </c>
      <c r="F13" s="20">
        <f>SUM(F14:F14)</f>
        <v>0</v>
      </c>
      <c r="G13" s="20">
        <f>SUM(G14:G15)</f>
        <v>0</v>
      </c>
      <c r="H13" s="20">
        <f>H14+H15</f>
        <v>0</v>
      </c>
      <c r="I13" s="20" t="e">
        <f t="shared" si="0"/>
        <v>#DIV/0!</v>
      </c>
    </row>
    <row r="14" spans="1:9" ht="13.5" customHeight="1">
      <c r="A14" s="23"/>
      <c r="B14" s="24"/>
      <c r="C14" s="25" t="s">
        <v>9</v>
      </c>
      <c r="D14" s="26" t="s">
        <v>10</v>
      </c>
      <c r="E14" s="27"/>
      <c r="F14" s="27"/>
      <c r="G14" s="27"/>
      <c r="H14" s="27"/>
      <c r="I14" s="27"/>
    </row>
    <row r="15" spans="1:9" ht="10.5" customHeight="1">
      <c r="A15" s="23"/>
      <c r="B15" s="24"/>
      <c r="C15" s="25">
        <v>3113</v>
      </c>
      <c r="D15" s="26" t="s">
        <v>79</v>
      </c>
      <c r="E15" s="27"/>
      <c r="F15" s="27"/>
      <c r="G15" s="27"/>
      <c r="H15" s="27"/>
      <c r="I15" s="27" t="e">
        <f>H15/G15*100</f>
        <v>#DIV/0!</v>
      </c>
    </row>
    <row r="16" spans="1:9" ht="13.5" customHeight="1">
      <c r="A16" s="21"/>
      <c r="B16" s="22" t="s">
        <v>11</v>
      </c>
      <c r="C16" s="19"/>
      <c r="D16" s="17" t="s">
        <v>12</v>
      </c>
      <c r="E16" s="20">
        <f>SUM(E17)</f>
        <v>0</v>
      </c>
      <c r="F16" s="20">
        <f>SUM(F17)</f>
        <v>0</v>
      </c>
      <c r="G16" s="27">
        <f>E16+F16</f>
        <v>0</v>
      </c>
      <c r="H16" s="20">
        <f>H17</f>
        <v>0</v>
      </c>
      <c r="I16" s="27" t="e">
        <f t="shared" si="0"/>
        <v>#DIV/0!</v>
      </c>
    </row>
    <row r="17" spans="1:9" ht="25.5" customHeight="1">
      <c r="A17" s="23"/>
      <c r="B17" s="24"/>
      <c r="C17" s="25" t="s">
        <v>13</v>
      </c>
      <c r="D17" s="26" t="s">
        <v>12</v>
      </c>
      <c r="E17" s="27"/>
      <c r="F17" s="27"/>
      <c r="G17" s="27">
        <f>E17+F17</f>
        <v>0</v>
      </c>
      <c r="H17" s="27"/>
      <c r="I17" s="27" t="e">
        <f t="shared" si="0"/>
        <v>#DIV/0!</v>
      </c>
    </row>
    <row r="18" spans="1:9" ht="15.75" customHeight="1">
      <c r="A18" s="21"/>
      <c r="B18" s="22" t="s">
        <v>14</v>
      </c>
      <c r="C18" s="19"/>
      <c r="D18" s="17" t="s">
        <v>15</v>
      </c>
      <c r="E18" s="20">
        <f>SUM(E19:E20)</f>
        <v>0</v>
      </c>
      <c r="F18" s="20">
        <f>SUM(F19:F20)</f>
        <v>0</v>
      </c>
      <c r="G18" s="20">
        <f>SUM(G19:G20)</f>
        <v>0</v>
      </c>
      <c r="H18" s="20">
        <f>SUM(H19:H20)</f>
        <v>0</v>
      </c>
      <c r="I18" s="27" t="e">
        <f aca="true" t="shared" si="1" ref="I18:I56">H18/G18*100</f>
        <v>#DIV/0!</v>
      </c>
    </row>
    <row r="19" spans="1:9" ht="17.25" customHeight="1">
      <c r="A19" s="23"/>
      <c r="B19" s="24"/>
      <c r="C19" s="25" t="s">
        <v>16</v>
      </c>
      <c r="D19" s="26" t="s">
        <v>17</v>
      </c>
      <c r="E19" s="27"/>
      <c r="F19" s="27"/>
      <c r="G19" s="27"/>
      <c r="H19" s="27"/>
      <c r="I19" s="27" t="e">
        <f t="shared" si="1"/>
        <v>#DIV/0!</v>
      </c>
    </row>
    <row r="20" spans="1:9" ht="24" customHeight="1">
      <c r="A20" s="23"/>
      <c r="B20" s="24"/>
      <c r="C20" s="25" t="s">
        <v>18</v>
      </c>
      <c r="D20" s="26" t="s">
        <v>19</v>
      </c>
      <c r="E20" s="27"/>
      <c r="F20" s="27"/>
      <c r="G20" s="27"/>
      <c r="H20" s="27"/>
      <c r="I20" s="27" t="e">
        <f t="shared" si="1"/>
        <v>#DIV/0!</v>
      </c>
    </row>
    <row r="21" spans="1:9" ht="25.5" customHeight="1">
      <c r="A21" s="15" t="s">
        <v>20</v>
      </c>
      <c r="B21" s="19"/>
      <c r="C21" s="19"/>
      <c r="D21" s="17" t="s">
        <v>21</v>
      </c>
      <c r="E21" s="20">
        <f>E22+E26+E33+E42+E44</f>
        <v>0</v>
      </c>
      <c r="F21" s="20">
        <f>F22+F26+F33+F42+F44</f>
        <v>0</v>
      </c>
      <c r="G21" s="20">
        <f>G22+G26+G33+G42+G44</f>
        <v>0</v>
      </c>
      <c r="H21" s="20">
        <f>H22+H26+H33+H42+H44</f>
        <v>0</v>
      </c>
      <c r="I21" s="27" t="e">
        <f t="shared" si="1"/>
        <v>#DIV/0!</v>
      </c>
    </row>
    <row r="22" spans="1:9" ht="17.25" customHeight="1">
      <c r="A22" s="21"/>
      <c r="B22" s="22" t="s">
        <v>22</v>
      </c>
      <c r="C22" s="19"/>
      <c r="D22" s="17" t="s">
        <v>23</v>
      </c>
      <c r="E22" s="20">
        <f>SUM(E23:E25)</f>
        <v>0</v>
      </c>
      <c r="F22" s="20">
        <f>SUM(F23:F25)</f>
        <v>0</v>
      </c>
      <c r="G22" s="20">
        <f>SUM(G23:G25)</f>
        <v>0</v>
      </c>
      <c r="H22" s="20">
        <f>SUM(H23:H25)</f>
        <v>0</v>
      </c>
      <c r="I22" s="27" t="e">
        <f t="shared" si="1"/>
        <v>#DIV/0!</v>
      </c>
    </row>
    <row r="23" spans="1:9" ht="18.75" customHeight="1">
      <c r="A23" s="23"/>
      <c r="B23" s="24"/>
      <c r="C23" s="25" t="s">
        <v>24</v>
      </c>
      <c r="D23" s="26" t="s">
        <v>25</v>
      </c>
      <c r="E23" s="27"/>
      <c r="F23" s="27"/>
      <c r="G23" s="27"/>
      <c r="H23" s="27"/>
      <c r="I23" s="27" t="e">
        <f t="shared" si="1"/>
        <v>#DIV/0!</v>
      </c>
    </row>
    <row r="24" spans="1:9" ht="16.5" customHeight="1">
      <c r="A24" s="23"/>
      <c r="B24" s="24"/>
      <c r="C24" s="25" t="s">
        <v>26</v>
      </c>
      <c r="D24" s="26" t="s">
        <v>27</v>
      </c>
      <c r="E24" s="27"/>
      <c r="F24" s="27"/>
      <c r="G24" s="27"/>
      <c r="H24" s="27"/>
      <c r="I24" s="27" t="e">
        <f t="shared" si="1"/>
        <v>#DIV/0!</v>
      </c>
    </row>
    <row r="25" spans="1:9" ht="16.5" customHeight="1">
      <c r="A25" s="23"/>
      <c r="B25" s="24"/>
      <c r="C25" s="25" t="s">
        <v>28</v>
      </c>
      <c r="D25" s="26" t="s">
        <v>29</v>
      </c>
      <c r="E25" s="27"/>
      <c r="F25" s="27"/>
      <c r="G25" s="27"/>
      <c r="H25" s="27"/>
      <c r="I25" s="27" t="e">
        <f t="shared" si="1"/>
        <v>#DIV/0!</v>
      </c>
    </row>
    <row r="26" spans="1:9" ht="17.25" customHeight="1">
      <c r="A26" s="21"/>
      <c r="B26" s="22" t="s">
        <v>30</v>
      </c>
      <c r="C26" s="19"/>
      <c r="D26" s="17" t="s">
        <v>31</v>
      </c>
      <c r="E26" s="20">
        <f>SUM(E27:E32)</f>
        <v>0</v>
      </c>
      <c r="F26" s="20">
        <f>SUM(F27:F32)</f>
        <v>0</v>
      </c>
      <c r="G26" s="20">
        <f>SUM(G27:G32)</f>
        <v>0</v>
      </c>
      <c r="H26" s="20">
        <f>SUM(H27:H32)</f>
        <v>0</v>
      </c>
      <c r="I26" s="27" t="e">
        <f t="shared" si="1"/>
        <v>#DIV/0!</v>
      </c>
    </row>
    <row r="27" spans="1:9" ht="17.25" customHeight="1">
      <c r="A27" s="23"/>
      <c r="B27" s="24"/>
      <c r="C27" s="25" t="s">
        <v>32</v>
      </c>
      <c r="D27" s="26" t="s">
        <v>33</v>
      </c>
      <c r="E27" s="27"/>
      <c r="F27" s="27"/>
      <c r="G27" s="27"/>
      <c r="H27" s="27"/>
      <c r="I27" s="27" t="e">
        <f t="shared" si="1"/>
        <v>#DIV/0!</v>
      </c>
    </row>
    <row r="28" spans="1:9" ht="17.25" customHeight="1">
      <c r="A28" s="23"/>
      <c r="B28" s="24"/>
      <c r="C28" s="25" t="s">
        <v>34</v>
      </c>
      <c r="D28" s="26" t="s">
        <v>35</v>
      </c>
      <c r="E28" s="27"/>
      <c r="F28" s="27"/>
      <c r="G28" s="27"/>
      <c r="H28" s="27"/>
      <c r="I28" s="27" t="e">
        <f t="shared" si="1"/>
        <v>#DIV/0!</v>
      </c>
    </row>
    <row r="29" spans="1:9" ht="17.25" customHeight="1">
      <c r="A29" s="23"/>
      <c r="B29" s="24"/>
      <c r="C29" s="25" t="s">
        <v>36</v>
      </c>
      <c r="D29" s="26" t="s">
        <v>37</v>
      </c>
      <c r="E29" s="27"/>
      <c r="F29" s="27"/>
      <c r="G29" s="27"/>
      <c r="H29" s="27"/>
      <c r="I29" s="27" t="e">
        <f t="shared" si="1"/>
        <v>#DIV/0!</v>
      </c>
    </row>
    <row r="30" spans="1:9" ht="17.25" customHeight="1">
      <c r="A30" s="23"/>
      <c r="B30" s="24"/>
      <c r="C30" s="25" t="s">
        <v>38</v>
      </c>
      <c r="D30" s="26" t="s">
        <v>39</v>
      </c>
      <c r="E30" s="27"/>
      <c r="F30" s="27"/>
      <c r="G30" s="27"/>
      <c r="H30" s="27"/>
      <c r="I30" s="27" t="e">
        <f t="shared" si="1"/>
        <v>#DIV/0!</v>
      </c>
    </row>
    <row r="31" spans="1:9" ht="17.25" customHeight="1">
      <c r="A31" s="23"/>
      <c r="B31" s="24"/>
      <c r="C31" s="25" t="s">
        <v>40</v>
      </c>
      <c r="D31" s="26" t="s">
        <v>41</v>
      </c>
      <c r="E31" s="27"/>
      <c r="F31" s="27"/>
      <c r="G31" s="27"/>
      <c r="H31" s="27"/>
      <c r="I31" s="27" t="e">
        <f t="shared" si="1"/>
        <v>#DIV/0!</v>
      </c>
    </row>
    <row r="32" spans="1:9" ht="17.25" customHeight="1">
      <c r="A32" s="23"/>
      <c r="B32" s="24"/>
      <c r="C32" s="25">
        <v>3227</v>
      </c>
      <c r="D32" s="26" t="s">
        <v>75</v>
      </c>
      <c r="E32" s="27"/>
      <c r="F32" s="27"/>
      <c r="G32" s="27"/>
      <c r="H32" s="27"/>
      <c r="I32" s="27" t="e">
        <f t="shared" si="1"/>
        <v>#DIV/0!</v>
      </c>
    </row>
    <row r="33" spans="1:9" ht="17.25" customHeight="1">
      <c r="A33" s="21"/>
      <c r="B33" s="22" t="s">
        <v>42</v>
      </c>
      <c r="C33" s="19"/>
      <c r="D33" s="17" t="s">
        <v>43</v>
      </c>
      <c r="E33" s="20">
        <f>SUM(E34:E41)</f>
        <v>0</v>
      </c>
      <c r="F33" s="20">
        <f>SUM(F34:F41)</f>
        <v>0</v>
      </c>
      <c r="G33" s="20">
        <f>SUM(G34:G41)</f>
        <v>0</v>
      </c>
      <c r="H33" s="20">
        <f>SUM(H34:H41)</f>
        <v>0</v>
      </c>
      <c r="I33" s="27" t="e">
        <f t="shared" si="1"/>
        <v>#DIV/0!</v>
      </c>
    </row>
    <row r="34" spans="1:9" ht="22.5" customHeight="1">
      <c r="A34" s="23"/>
      <c r="B34" s="24"/>
      <c r="C34" s="25" t="s">
        <v>44</v>
      </c>
      <c r="D34" s="26" t="s">
        <v>45</v>
      </c>
      <c r="E34" s="27"/>
      <c r="F34" s="27"/>
      <c r="G34" s="27"/>
      <c r="H34" s="27"/>
      <c r="I34" s="27" t="e">
        <f t="shared" si="1"/>
        <v>#DIV/0!</v>
      </c>
    </row>
    <row r="35" spans="1:9" ht="17.25" customHeight="1">
      <c r="A35" s="23"/>
      <c r="B35" s="24"/>
      <c r="C35" s="25" t="s">
        <v>46</v>
      </c>
      <c r="D35" s="26" t="s">
        <v>74</v>
      </c>
      <c r="E35" s="27"/>
      <c r="F35" s="27"/>
      <c r="G35" s="27"/>
      <c r="H35" s="27"/>
      <c r="I35" s="27" t="e">
        <f t="shared" si="1"/>
        <v>#DIV/0!</v>
      </c>
    </row>
    <row r="36" spans="1:9" ht="16.5" customHeight="1">
      <c r="A36" s="23"/>
      <c r="B36" s="24"/>
      <c r="C36" s="25" t="s">
        <v>47</v>
      </c>
      <c r="D36" s="26" t="s">
        <v>48</v>
      </c>
      <c r="E36" s="27"/>
      <c r="F36" s="27"/>
      <c r="G36" s="27"/>
      <c r="H36" s="27"/>
      <c r="I36" s="27" t="e">
        <f t="shared" si="1"/>
        <v>#DIV/0!</v>
      </c>
    </row>
    <row r="37" spans="1:9" ht="16.5" customHeight="1">
      <c r="A37" s="23"/>
      <c r="B37" s="24"/>
      <c r="C37" s="25" t="s">
        <v>49</v>
      </c>
      <c r="D37" s="26" t="s">
        <v>50</v>
      </c>
      <c r="E37" s="27"/>
      <c r="F37" s="27"/>
      <c r="G37" s="27"/>
      <c r="H37" s="27"/>
      <c r="I37" s="27" t="e">
        <f t="shared" si="1"/>
        <v>#DIV/0!</v>
      </c>
    </row>
    <row r="38" spans="1:9" ht="24" customHeight="1">
      <c r="A38" s="23"/>
      <c r="B38" s="24"/>
      <c r="C38" s="25" t="s">
        <v>51</v>
      </c>
      <c r="D38" s="26" t="s">
        <v>52</v>
      </c>
      <c r="E38" s="27"/>
      <c r="F38" s="27"/>
      <c r="G38" s="27"/>
      <c r="H38" s="27"/>
      <c r="I38" s="27" t="e">
        <f t="shared" si="1"/>
        <v>#DIV/0!</v>
      </c>
    </row>
    <row r="39" spans="1:9" ht="15.75" customHeight="1">
      <c r="A39" s="23"/>
      <c r="B39" s="24"/>
      <c r="C39" s="25" t="s">
        <v>53</v>
      </c>
      <c r="D39" s="26" t="s">
        <v>54</v>
      </c>
      <c r="E39" s="27"/>
      <c r="F39" s="27"/>
      <c r="G39" s="27"/>
      <c r="H39" s="27"/>
      <c r="I39" s="27" t="e">
        <f t="shared" si="1"/>
        <v>#DIV/0!</v>
      </c>
    </row>
    <row r="40" spans="1:9" ht="14.25" customHeight="1">
      <c r="A40" s="23"/>
      <c r="B40" s="24"/>
      <c r="C40" s="25" t="s">
        <v>55</v>
      </c>
      <c r="D40" s="26" t="s">
        <v>56</v>
      </c>
      <c r="E40" s="27"/>
      <c r="F40" s="27"/>
      <c r="G40" s="27"/>
      <c r="H40" s="27"/>
      <c r="I40" s="27" t="e">
        <f t="shared" si="1"/>
        <v>#DIV/0!</v>
      </c>
    </row>
    <row r="41" spans="1:9" ht="14.25" customHeight="1">
      <c r="A41" s="23"/>
      <c r="B41" s="24"/>
      <c r="C41" s="25" t="s">
        <v>57</v>
      </c>
      <c r="D41" s="26" t="s">
        <v>58</v>
      </c>
      <c r="E41" s="27"/>
      <c r="F41" s="27"/>
      <c r="G41" s="27"/>
      <c r="H41" s="27"/>
      <c r="I41" s="27" t="e">
        <f>H41/G41*100</f>
        <v>#DIV/0!</v>
      </c>
    </row>
    <row r="42" spans="1:9" ht="21" customHeight="1">
      <c r="A42" s="23"/>
      <c r="B42" s="19">
        <v>324</v>
      </c>
      <c r="C42" s="22"/>
      <c r="D42" s="17" t="s">
        <v>80</v>
      </c>
      <c r="E42" s="20">
        <f>E43</f>
        <v>0</v>
      </c>
      <c r="F42" s="20">
        <f>F43</f>
        <v>0</v>
      </c>
      <c r="G42" s="20">
        <f>G43</f>
        <v>0</v>
      </c>
      <c r="H42" s="20">
        <f>G42</f>
        <v>0</v>
      </c>
      <c r="I42" s="20" t="e">
        <f>H42/G42*100</f>
        <v>#DIV/0!</v>
      </c>
    </row>
    <row r="43" spans="1:9" ht="21.75" customHeight="1">
      <c r="A43" s="23"/>
      <c r="B43" s="24"/>
      <c r="C43" s="25">
        <v>3241</v>
      </c>
      <c r="D43" s="26" t="s">
        <v>80</v>
      </c>
      <c r="E43" s="27">
        <v>0</v>
      </c>
      <c r="F43" s="27">
        <v>0</v>
      </c>
      <c r="G43" s="27">
        <v>0</v>
      </c>
      <c r="H43" s="27">
        <f aca="true" t="shared" si="2" ref="H41:H51">G43</f>
        <v>0</v>
      </c>
      <c r="I43" s="27"/>
    </row>
    <row r="44" spans="1:9" ht="15.75" customHeight="1">
      <c r="A44" s="21"/>
      <c r="B44" s="22" t="s">
        <v>59</v>
      </c>
      <c r="C44" s="19"/>
      <c r="D44" s="17" t="s">
        <v>60</v>
      </c>
      <c r="E44" s="20">
        <f>SUM(E45:E51)</f>
        <v>0</v>
      </c>
      <c r="F44" s="20">
        <f>SUM(F45:F51)</f>
        <v>0</v>
      </c>
      <c r="G44" s="20">
        <f>SUM(G45:G51)</f>
        <v>0</v>
      </c>
      <c r="H44" s="20">
        <f t="shared" si="2"/>
        <v>0</v>
      </c>
      <c r="I44" s="27" t="e">
        <f t="shared" si="1"/>
        <v>#DIV/0!</v>
      </c>
    </row>
    <row r="45" spans="1:9" ht="12" customHeight="1">
      <c r="A45" s="21"/>
      <c r="B45" s="22"/>
      <c r="C45" s="24">
        <v>3291</v>
      </c>
      <c r="D45" s="26" t="s">
        <v>71</v>
      </c>
      <c r="E45" s="27"/>
      <c r="F45" s="27"/>
      <c r="G45" s="27"/>
      <c r="H45" s="27"/>
      <c r="I45" s="27" t="e">
        <f t="shared" si="1"/>
        <v>#DIV/0!</v>
      </c>
    </row>
    <row r="46" spans="1:9" ht="22.5" customHeight="1">
      <c r="A46" s="21"/>
      <c r="B46" s="22"/>
      <c r="C46" s="24"/>
      <c r="D46" s="26" t="s">
        <v>71</v>
      </c>
      <c r="E46" s="27"/>
      <c r="F46" s="27"/>
      <c r="G46" s="27"/>
      <c r="H46" s="27"/>
      <c r="I46" s="27" t="e">
        <f t="shared" si="1"/>
        <v>#DIV/0!</v>
      </c>
    </row>
    <row r="47" spans="1:9" ht="25.5" customHeight="1">
      <c r="A47" s="23"/>
      <c r="B47" s="24"/>
      <c r="C47" s="25" t="s">
        <v>61</v>
      </c>
      <c r="D47" s="26" t="s">
        <v>62</v>
      </c>
      <c r="E47" s="27"/>
      <c r="F47" s="27"/>
      <c r="G47" s="27"/>
      <c r="H47" s="27"/>
      <c r="I47" s="27" t="e">
        <f t="shared" si="1"/>
        <v>#DIV/0!</v>
      </c>
    </row>
    <row r="48" spans="1:9" ht="24" customHeight="1">
      <c r="A48" s="23"/>
      <c r="B48" s="24"/>
      <c r="C48" s="25" t="s">
        <v>63</v>
      </c>
      <c r="D48" s="26" t="s">
        <v>64</v>
      </c>
      <c r="E48" s="27"/>
      <c r="F48" s="27"/>
      <c r="G48" s="27"/>
      <c r="H48" s="27"/>
      <c r="I48" s="27" t="e">
        <f t="shared" si="1"/>
        <v>#DIV/0!</v>
      </c>
    </row>
    <row r="49" spans="1:9" ht="26.25" customHeight="1">
      <c r="A49" s="23"/>
      <c r="B49" s="24"/>
      <c r="C49" s="25">
        <v>3294</v>
      </c>
      <c r="D49" s="26" t="s">
        <v>86</v>
      </c>
      <c r="E49" s="27"/>
      <c r="F49" s="27"/>
      <c r="G49" s="27"/>
      <c r="H49" s="27"/>
      <c r="I49" s="27"/>
    </row>
    <row r="50" spans="1:9" ht="15.75">
      <c r="A50" s="23"/>
      <c r="B50" s="24"/>
      <c r="C50" s="25">
        <v>3295</v>
      </c>
      <c r="D50" s="26" t="s">
        <v>87</v>
      </c>
      <c r="E50" s="27"/>
      <c r="F50" s="27"/>
      <c r="G50" s="27">
        <f aca="true" t="shared" si="3" ref="G46:G51">E50+F50</f>
        <v>0</v>
      </c>
      <c r="H50" s="27">
        <f t="shared" si="2"/>
        <v>0</v>
      </c>
      <c r="I50" s="27"/>
    </row>
    <row r="51" spans="1:9" ht="26.25">
      <c r="A51" s="23"/>
      <c r="B51" s="24"/>
      <c r="C51" s="25">
        <v>3299</v>
      </c>
      <c r="D51" s="26" t="s">
        <v>60</v>
      </c>
      <c r="E51" s="27"/>
      <c r="F51" s="27"/>
      <c r="G51" s="27">
        <f t="shared" si="3"/>
        <v>0</v>
      </c>
      <c r="H51" s="27">
        <f t="shared" si="2"/>
        <v>0</v>
      </c>
      <c r="I51" s="27" t="e">
        <f t="shared" si="1"/>
        <v>#DIV/0!</v>
      </c>
    </row>
    <row r="52" spans="1:9" ht="15.75">
      <c r="A52" s="15" t="s">
        <v>65</v>
      </c>
      <c r="B52" s="19"/>
      <c r="C52" s="19"/>
      <c r="D52" s="28" t="s">
        <v>66</v>
      </c>
      <c r="E52" s="20">
        <f>E53</f>
        <v>0</v>
      </c>
      <c r="F52" s="20"/>
      <c r="G52" s="20">
        <f>G53</f>
        <v>0</v>
      </c>
      <c r="H52" s="20">
        <f>H53</f>
        <v>0</v>
      </c>
      <c r="I52" s="27" t="e">
        <f t="shared" si="1"/>
        <v>#DIV/0!</v>
      </c>
    </row>
    <row r="53" spans="1:9" ht="15.75">
      <c r="A53" s="21"/>
      <c r="B53" s="22" t="s">
        <v>67</v>
      </c>
      <c r="C53" s="19"/>
      <c r="D53" s="17" t="s">
        <v>68</v>
      </c>
      <c r="E53" s="20">
        <f>SUM(E54:E54)</f>
        <v>0</v>
      </c>
      <c r="F53" s="20"/>
      <c r="G53" s="20">
        <f>SUM(G54:G54)</f>
        <v>0</v>
      </c>
      <c r="H53" s="20">
        <f>H54</f>
        <v>0</v>
      </c>
      <c r="I53" s="27" t="e">
        <f t="shared" si="1"/>
        <v>#DIV/0!</v>
      </c>
    </row>
    <row r="54" spans="1:9" ht="26.25">
      <c r="A54" s="23"/>
      <c r="B54" s="24"/>
      <c r="C54" s="25" t="s">
        <v>69</v>
      </c>
      <c r="D54" s="26" t="s">
        <v>70</v>
      </c>
      <c r="E54" s="27"/>
      <c r="F54" s="27"/>
      <c r="G54" s="27"/>
      <c r="H54" s="27"/>
      <c r="I54" s="27" t="e">
        <f t="shared" si="1"/>
        <v>#DIV/0!</v>
      </c>
    </row>
    <row r="55" spans="1:9" ht="39">
      <c r="A55" s="37"/>
      <c r="B55" s="24"/>
      <c r="C55" s="25">
        <v>3427</v>
      </c>
      <c r="D55" s="26" t="s">
        <v>88</v>
      </c>
      <c r="E55" s="38"/>
      <c r="F55" s="38"/>
      <c r="G55" s="38"/>
      <c r="H55" s="27"/>
      <c r="I55" s="27"/>
    </row>
    <row r="56" spans="1:9" ht="26.25">
      <c r="A56" s="24"/>
      <c r="B56" s="24"/>
      <c r="C56" s="25"/>
      <c r="D56" s="26" t="s">
        <v>77</v>
      </c>
      <c r="E56" s="29"/>
      <c r="F56" s="29"/>
      <c r="G56" s="29"/>
      <c r="H56" s="27"/>
      <c r="I56" s="27" t="e">
        <f t="shared" si="1"/>
        <v>#DIV/0!</v>
      </c>
    </row>
    <row r="57" spans="1:9" ht="26.25">
      <c r="A57" s="19">
        <v>42</v>
      </c>
      <c r="B57" s="19"/>
      <c r="C57" s="22"/>
      <c r="D57" s="17" t="s">
        <v>85</v>
      </c>
      <c r="E57" s="30">
        <f>E58+E60</f>
        <v>0</v>
      </c>
      <c r="F57" s="30"/>
      <c r="G57" s="30">
        <f>G58+G60</f>
        <v>0</v>
      </c>
      <c r="H57" s="29">
        <f aca="true" t="shared" si="4" ref="H54:H62">G57</f>
        <v>0</v>
      </c>
      <c r="I57" s="27"/>
    </row>
    <row r="58" spans="1:9" ht="15.75">
      <c r="A58" s="19"/>
      <c r="B58" s="19">
        <v>422</v>
      </c>
      <c r="C58" s="22"/>
      <c r="D58" s="17" t="s">
        <v>82</v>
      </c>
      <c r="E58" s="30">
        <f>E59</f>
        <v>0</v>
      </c>
      <c r="F58" s="30"/>
      <c r="G58" s="30">
        <f>G59</f>
        <v>0</v>
      </c>
      <c r="H58" s="29">
        <f t="shared" si="4"/>
        <v>0</v>
      </c>
      <c r="I58" s="27"/>
    </row>
    <row r="59" spans="1:9" ht="15.75">
      <c r="A59" s="24"/>
      <c r="B59" s="24"/>
      <c r="C59" s="25">
        <v>4223</v>
      </c>
      <c r="D59" s="26" t="s">
        <v>82</v>
      </c>
      <c r="E59" s="29"/>
      <c r="F59" s="29"/>
      <c r="G59" s="29"/>
      <c r="H59" s="29"/>
      <c r="I59" s="27"/>
    </row>
    <row r="60" spans="1:9" ht="15.75">
      <c r="A60" s="19"/>
      <c r="B60" s="19">
        <v>423</v>
      </c>
      <c r="C60" s="22"/>
      <c r="D60" s="17" t="s">
        <v>83</v>
      </c>
      <c r="E60" s="30">
        <f>E61</f>
        <v>0</v>
      </c>
      <c r="F60" s="30"/>
      <c r="G60" s="30">
        <f>G61</f>
        <v>0</v>
      </c>
      <c r="H60" s="29">
        <f t="shared" si="4"/>
        <v>0</v>
      </c>
      <c r="I60" s="27"/>
    </row>
    <row r="61" spans="1:9" ht="26.25">
      <c r="A61" s="24"/>
      <c r="B61" s="24"/>
      <c r="C61" s="25">
        <v>4231</v>
      </c>
      <c r="D61" s="26" t="s">
        <v>84</v>
      </c>
      <c r="E61" s="29"/>
      <c r="F61" s="29"/>
      <c r="G61" s="29">
        <f>E61+F61</f>
        <v>0</v>
      </c>
      <c r="H61" s="29">
        <f t="shared" si="4"/>
        <v>0</v>
      </c>
      <c r="I61" s="27"/>
    </row>
    <row r="62" spans="1:9" ht="15.75">
      <c r="A62" s="24"/>
      <c r="B62" s="24"/>
      <c r="C62" s="25"/>
      <c r="D62" s="17" t="s">
        <v>76</v>
      </c>
      <c r="E62" s="30">
        <f>E12+E21+E52+E57</f>
        <v>0</v>
      </c>
      <c r="F62" s="30">
        <f>F10+F56</f>
        <v>0</v>
      </c>
      <c r="G62" s="30">
        <f>E62+F62</f>
        <v>0</v>
      </c>
      <c r="H62" s="29">
        <f t="shared" si="4"/>
        <v>0</v>
      </c>
      <c r="I62" s="27" t="e">
        <f>H62/G62*100</f>
        <v>#DIV/0!</v>
      </c>
    </row>
    <row r="63" spans="1:9" ht="15.75">
      <c r="A63" s="31" t="s">
        <v>138</v>
      </c>
      <c r="B63" s="31"/>
      <c r="C63" s="31"/>
      <c r="D63" s="31"/>
      <c r="E63" s="32"/>
      <c r="F63" s="33" t="s">
        <v>73</v>
      </c>
      <c r="G63" s="9"/>
      <c r="H63" s="33"/>
      <c r="I63" s="33"/>
    </row>
    <row r="64" spans="1:9" ht="15.75">
      <c r="A64" s="31" t="s">
        <v>81</v>
      </c>
      <c r="B64" s="31"/>
      <c r="C64" s="31"/>
      <c r="D64" s="31"/>
      <c r="E64" s="32"/>
      <c r="F64" s="36" t="s">
        <v>137</v>
      </c>
      <c r="G64" s="9"/>
      <c r="H64" s="36"/>
      <c r="I64" s="36"/>
    </row>
    <row r="65" spans="1:7" ht="15.75">
      <c r="A65" s="31" t="s">
        <v>139</v>
      </c>
      <c r="B65" s="31"/>
      <c r="C65" s="31"/>
      <c r="D65" s="34"/>
      <c r="E65" s="35"/>
      <c r="G65" s="35"/>
    </row>
    <row r="66" spans="1:9" ht="15.75">
      <c r="A66" s="1"/>
      <c r="B66" s="1"/>
      <c r="C66" s="1"/>
      <c r="D66" s="2"/>
      <c r="E66" s="3"/>
      <c r="F66" s="5"/>
      <c r="G66" s="3"/>
      <c r="H66" s="5"/>
      <c r="I66" s="5"/>
    </row>
  </sheetData>
  <sheetProtection/>
  <mergeCells count="1">
    <mergeCell ref="A9:D9"/>
  </mergeCells>
  <printOptions/>
  <pageMargins left="0.19" right="0.2" top="0.24" bottom="0.26" header="0.19" footer="0.17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90" zoomScalePageLayoutView="0" workbookViewId="0" topLeftCell="A90">
      <selection activeCell="S105" sqref="S105"/>
    </sheetView>
  </sheetViews>
  <sheetFormatPr defaultColWidth="8.796875" defaultRowHeight="15"/>
  <cols>
    <col min="1" max="1" width="4.59765625" style="0" customWidth="1"/>
    <col min="2" max="2" width="4.3984375" style="0" customWidth="1"/>
    <col min="3" max="3" width="4.8984375" style="0" customWidth="1"/>
    <col min="4" max="4" width="19.3984375" style="0" customWidth="1"/>
    <col min="5" max="5" width="13.3984375" style="0" customWidth="1"/>
    <col min="6" max="6" width="9.8984375" style="0" customWidth="1"/>
    <col min="7" max="7" width="11.69921875" style="0" customWidth="1"/>
    <col min="8" max="8" width="10.5" style="0" customWidth="1"/>
    <col min="9" max="9" width="16.3984375" style="0" customWidth="1"/>
  </cols>
  <sheetData>
    <row r="1" spans="1:9" ht="15.75">
      <c r="A1" s="53"/>
      <c r="B1" s="53"/>
      <c r="C1" s="53"/>
      <c r="D1" s="53"/>
      <c r="E1" s="53"/>
      <c r="F1" s="53"/>
      <c r="G1" s="53"/>
      <c r="H1" s="53"/>
      <c r="I1" s="53"/>
    </row>
    <row r="2" spans="1:9" ht="15.75">
      <c r="A2" s="53"/>
      <c r="B2" s="53"/>
      <c r="C2" s="53"/>
      <c r="D2" s="53"/>
      <c r="E2" s="53"/>
      <c r="F2" s="53"/>
      <c r="G2" s="53"/>
      <c r="H2" s="53"/>
      <c r="I2" s="53"/>
    </row>
    <row r="3" spans="1:9" ht="15.75">
      <c r="A3" s="53"/>
      <c r="B3" s="53"/>
      <c r="C3" s="53"/>
      <c r="D3" s="53"/>
      <c r="E3" s="53"/>
      <c r="F3" s="53"/>
      <c r="G3" s="53"/>
      <c r="H3" s="53"/>
      <c r="I3" s="53"/>
    </row>
    <row r="4" spans="1:9" ht="15.75">
      <c r="A4" s="53"/>
      <c r="B4" s="53"/>
      <c r="C4" s="53"/>
      <c r="D4" s="53"/>
      <c r="E4" s="53"/>
      <c r="F4" s="53"/>
      <c r="G4" s="53"/>
      <c r="H4" s="53"/>
      <c r="I4" s="53"/>
    </row>
    <row r="5" spans="1:9" ht="15.75">
      <c r="A5" s="53"/>
      <c r="B5" s="53"/>
      <c r="C5" s="53"/>
      <c r="D5" s="53"/>
      <c r="E5" s="53"/>
      <c r="F5" s="53"/>
      <c r="G5" s="53"/>
      <c r="H5" s="53"/>
      <c r="I5" s="53"/>
    </row>
    <row r="6" spans="1:9" ht="3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5.75" hidden="1">
      <c r="A7" s="53"/>
      <c r="B7" s="53"/>
      <c r="C7" s="53"/>
      <c r="D7" s="53"/>
      <c r="E7" s="53"/>
      <c r="F7" s="53"/>
      <c r="G7" s="53"/>
      <c r="H7" s="53"/>
      <c r="I7" s="53"/>
    </row>
    <row r="8" spans="1:9" ht="15.75" hidden="1">
      <c r="A8" s="53"/>
      <c r="B8" s="53"/>
      <c r="C8" s="53"/>
      <c r="D8" s="53"/>
      <c r="E8" s="53"/>
      <c r="F8" s="53"/>
      <c r="G8" s="53"/>
      <c r="H8" s="53"/>
      <c r="I8" s="53"/>
    </row>
    <row r="9" spans="1:9" ht="15.75" hidden="1">
      <c r="A9" s="53"/>
      <c r="B9" s="53"/>
      <c r="C9" s="53"/>
      <c r="D9" s="53"/>
      <c r="E9" s="53"/>
      <c r="F9" s="53"/>
      <c r="G9" s="53"/>
      <c r="H9" s="53"/>
      <c r="I9" s="53"/>
    </row>
    <row r="10" spans="1:9" ht="15.75" hidden="1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5.75">
      <c r="A11" s="40"/>
      <c r="B11" s="40"/>
      <c r="C11" s="40" t="s">
        <v>99</v>
      </c>
      <c r="D11" s="40"/>
      <c r="E11" s="42"/>
      <c r="F11" s="39"/>
      <c r="G11" s="39"/>
      <c r="H11" s="39"/>
      <c r="I11" s="39"/>
    </row>
    <row r="12" spans="1:9" ht="15.75">
      <c r="A12" s="40" t="s">
        <v>100</v>
      </c>
      <c r="B12" s="40"/>
      <c r="C12" s="40"/>
      <c r="D12" s="40"/>
      <c r="E12" s="42"/>
      <c r="F12" s="39"/>
      <c r="G12" s="39"/>
      <c r="H12" s="39"/>
      <c r="I12" s="39"/>
    </row>
    <row r="13" spans="1:9" ht="15.75">
      <c r="A13" s="40" t="s">
        <v>101</v>
      </c>
      <c r="B13" s="40"/>
      <c r="C13" s="40"/>
      <c r="D13" s="40"/>
      <c r="E13" s="42"/>
      <c r="F13" s="39"/>
      <c r="G13" s="39"/>
      <c r="H13" s="39"/>
      <c r="I13" s="39"/>
    </row>
    <row r="14" spans="1:9" ht="16.5" customHeight="1">
      <c r="A14" s="40"/>
      <c r="B14" s="40"/>
      <c r="C14" s="40" t="s">
        <v>102</v>
      </c>
      <c r="D14" s="40"/>
      <c r="E14" s="42"/>
      <c r="F14" s="39"/>
      <c r="G14" s="39"/>
      <c r="H14" s="39"/>
      <c r="I14" s="39"/>
    </row>
    <row r="15" spans="1:9" ht="12.75" customHeight="1">
      <c r="A15" s="57" t="s">
        <v>140</v>
      </c>
      <c r="B15" s="57"/>
      <c r="C15" s="57"/>
      <c r="D15" s="57"/>
      <c r="E15" s="57"/>
      <c r="F15" s="39"/>
      <c r="G15" s="39"/>
      <c r="H15" s="39"/>
      <c r="I15" s="39"/>
    </row>
    <row r="16" spans="1:9" ht="12.75" customHeight="1">
      <c r="A16" s="54" t="s">
        <v>97</v>
      </c>
      <c r="B16" s="54"/>
      <c r="C16" s="54"/>
      <c r="D16" s="54"/>
      <c r="E16" s="43"/>
      <c r="F16" s="39"/>
      <c r="G16" s="39"/>
      <c r="H16" s="39"/>
      <c r="I16" s="39"/>
    </row>
    <row r="17" spans="1:9" ht="14.25" customHeight="1">
      <c r="A17" s="44" t="s">
        <v>142</v>
      </c>
      <c r="B17" s="45"/>
      <c r="C17" s="45"/>
      <c r="D17" s="45"/>
      <c r="E17" s="43"/>
      <c r="F17" s="39"/>
      <c r="G17" s="39"/>
      <c r="H17" s="39"/>
      <c r="I17" s="39"/>
    </row>
    <row r="18" spans="1:9" ht="18" customHeight="1">
      <c r="A18" s="55" t="s">
        <v>143</v>
      </c>
      <c r="B18" s="56"/>
      <c r="C18" s="56"/>
      <c r="D18" s="56"/>
      <c r="E18" s="43"/>
      <c r="F18" s="39"/>
      <c r="G18" s="39"/>
      <c r="H18" s="39"/>
      <c r="I18" s="39"/>
    </row>
    <row r="19" spans="1:27" ht="14.25" customHeight="1">
      <c r="A19" s="46" t="s">
        <v>141</v>
      </c>
      <c r="B19" s="41"/>
      <c r="C19" s="41"/>
      <c r="D19" s="41"/>
      <c r="E19" s="43"/>
      <c r="F19" s="39"/>
      <c r="G19" s="39"/>
      <c r="H19" s="39"/>
      <c r="I19" s="39"/>
      <c r="S19" s="46"/>
      <c r="T19" s="41"/>
      <c r="U19" s="41"/>
      <c r="V19" s="41"/>
      <c r="W19" s="43"/>
      <c r="X19" s="39"/>
      <c r="Y19" s="39"/>
      <c r="Z19" s="39"/>
      <c r="AA19" s="39"/>
    </row>
    <row r="20" spans="1:27" ht="15.75" customHeight="1">
      <c r="A20" s="46"/>
      <c r="B20" s="41"/>
      <c r="C20" s="41"/>
      <c r="D20" s="41"/>
      <c r="E20" s="43"/>
      <c r="F20" s="39"/>
      <c r="G20" s="39"/>
      <c r="H20" s="39"/>
      <c r="I20" s="39"/>
      <c r="S20" s="46"/>
      <c r="T20" s="41"/>
      <c r="U20" s="41"/>
      <c r="V20" s="41"/>
      <c r="W20" s="43"/>
      <c r="X20" s="39"/>
      <c r="Y20" s="39"/>
      <c r="Z20" s="39"/>
      <c r="AA20" s="39"/>
    </row>
    <row r="21" spans="1:27" ht="23.25" customHeight="1" hidden="1" thickBot="1">
      <c r="A21" s="46"/>
      <c r="B21" s="41"/>
      <c r="C21" s="41"/>
      <c r="D21" s="41"/>
      <c r="E21" s="43"/>
      <c r="F21" s="39"/>
      <c r="G21" s="39"/>
      <c r="H21" s="39"/>
      <c r="I21" s="39"/>
      <c r="S21" s="41" t="s">
        <v>98</v>
      </c>
      <c r="T21" s="41"/>
      <c r="U21" s="41"/>
      <c r="V21" s="41"/>
      <c r="W21" s="43"/>
      <c r="X21" s="39"/>
      <c r="Y21" s="39"/>
      <c r="Z21" s="39"/>
      <c r="AA21" s="39"/>
    </row>
    <row r="22" spans="1:27" ht="15.75" customHeight="1" hidden="1" thickBot="1">
      <c r="A22" s="46"/>
      <c r="B22" s="41"/>
      <c r="C22" s="41"/>
      <c r="D22" s="41"/>
      <c r="E22" s="43"/>
      <c r="F22" s="39"/>
      <c r="G22" s="39"/>
      <c r="H22" s="39"/>
      <c r="I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24" customHeight="1" hidden="1" thickBot="1">
      <c r="A23" s="46"/>
      <c r="B23" s="41"/>
      <c r="C23" s="41"/>
      <c r="D23" s="41"/>
      <c r="E23" s="43"/>
      <c r="F23" s="39"/>
      <c r="G23" s="39"/>
      <c r="H23" s="39"/>
      <c r="I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29.25" customHeight="1" hidden="1" thickBot="1">
      <c r="A24" s="46"/>
      <c r="B24" s="41"/>
      <c r="C24" s="41"/>
      <c r="D24" s="41"/>
      <c r="E24" s="43"/>
      <c r="F24" s="39"/>
      <c r="G24" s="39"/>
      <c r="H24" s="39"/>
      <c r="I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4.25" customHeight="1" hidden="1" thickBot="1">
      <c r="A25" s="46"/>
      <c r="B25" s="41"/>
      <c r="C25" s="41"/>
      <c r="D25" s="41"/>
      <c r="E25" s="43"/>
      <c r="F25" s="39"/>
      <c r="G25" s="39"/>
      <c r="H25" s="39"/>
      <c r="I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24" customHeight="1" hidden="1" thickBot="1">
      <c r="A26" s="46"/>
      <c r="B26" s="41"/>
      <c r="C26" s="41"/>
      <c r="D26" s="41"/>
      <c r="E26" s="43"/>
      <c r="F26" s="39"/>
      <c r="G26" s="39"/>
      <c r="H26" s="39"/>
      <c r="I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2.75" customHeight="1" hidden="1" thickBot="1">
      <c r="A27" s="46"/>
      <c r="B27" s="41"/>
      <c r="C27" s="41"/>
      <c r="D27" s="41"/>
      <c r="E27" s="43"/>
      <c r="F27" s="39"/>
      <c r="G27" s="39"/>
      <c r="H27" s="39"/>
      <c r="I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41.25" customHeight="1">
      <c r="A28" s="46"/>
      <c r="B28" s="41" t="s">
        <v>103</v>
      </c>
      <c r="C28" s="41"/>
      <c r="D28" s="41"/>
      <c r="E28" s="43"/>
      <c r="F28" s="39"/>
      <c r="G28" s="39"/>
      <c r="H28" s="39"/>
      <c r="I28" s="39"/>
      <c r="S28" s="39"/>
      <c r="T28" s="39"/>
      <c r="U28" s="39"/>
      <c r="V28" s="39"/>
      <c r="W28" s="39"/>
      <c r="X28" s="39"/>
      <c r="Y28" s="39"/>
      <c r="Z28" s="39"/>
      <c r="AA28" s="39"/>
    </row>
    <row r="29" ht="23.25" customHeight="1"/>
    <row r="30" ht="22.5" customHeight="1">
      <c r="A30" t="s">
        <v>104</v>
      </c>
    </row>
    <row r="31" ht="19.5" customHeight="1">
      <c r="A31" t="s">
        <v>105</v>
      </c>
    </row>
    <row r="32" ht="14.25" customHeight="1">
      <c r="A32" t="s">
        <v>106</v>
      </c>
    </row>
    <row r="33" ht="15.75">
      <c r="A33" t="s">
        <v>108</v>
      </c>
    </row>
    <row r="34" ht="15" customHeight="1">
      <c r="A34" t="s">
        <v>107</v>
      </c>
    </row>
    <row r="35" ht="17.25" customHeight="1">
      <c r="A35" t="s">
        <v>109</v>
      </c>
    </row>
    <row r="36" ht="18" customHeight="1">
      <c r="A36" t="s">
        <v>110</v>
      </c>
    </row>
    <row r="37" ht="12.75" customHeight="1">
      <c r="A37" t="s">
        <v>131</v>
      </c>
    </row>
    <row r="38" ht="22.5" customHeight="1">
      <c r="E38" t="s">
        <v>133</v>
      </c>
    </row>
    <row r="39" spans="1:9" ht="33" customHeight="1" thickBot="1">
      <c r="A39" s="7" t="s">
        <v>130</v>
      </c>
      <c r="B39" s="8"/>
      <c r="C39" s="8"/>
      <c r="D39" s="8"/>
      <c r="E39" s="9"/>
      <c r="F39" s="9"/>
      <c r="G39" s="9"/>
      <c r="H39" s="9"/>
      <c r="I39" s="9"/>
    </row>
    <row r="40" spans="1:9" ht="47.25" customHeight="1">
      <c r="A40" s="10" t="s">
        <v>0</v>
      </c>
      <c r="B40" s="11" t="s">
        <v>1</v>
      </c>
      <c r="C40" s="12" t="s">
        <v>2</v>
      </c>
      <c r="D40" s="12" t="s">
        <v>3</v>
      </c>
      <c r="E40" s="13" t="s">
        <v>91</v>
      </c>
      <c r="F40" s="13" t="s">
        <v>92</v>
      </c>
      <c r="G40" s="13" t="s">
        <v>93</v>
      </c>
      <c r="H40" s="13" t="s">
        <v>96</v>
      </c>
      <c r="I40" s="13" t="s">
        <v>123</v>
      </c>
    </row>
    <row r="41" spans="1:9" ht="13.5" customHeight="1">
      <c r="A41" s="50" t="s">
        <v>72</v>
      </c>
      <c r="B41" s="51"/>
      <c r="C41" s="51"/>
      <c r="D41" s="52"/>
      <c r="E41" s="14"/>
      <c r="F41" s="14"/>
      <c r="G41" s="14"/>
      <c r="H41" s="14"/>
      <c r="I41" s="14"/>
    </row>
    <row r="42" spans="1:9" ht="27" customHeight="1">
      <c r="A42" s="15"/>
      <c r="B42" s="16"/>
      <c r="C42" s="16"/>
      <c r="D42" s="17" t="s">
        <v>89</v>
      </c>
      <c r="E42" s="18">
        <f>E44+E53+E84+E89</f>
        <v>15100000</v>
      </c>
      <c r="F42" s="18">
        <f>F43+F88+F89</f>
        <v>25000</v>
      </c>
      <c r="G42" s="18">
        <f>G44+G53+G84+G88+G89</f>
        <v>15125000</v>
      </c>
      <c r="H42" s="18">
        <v>15389491</v>
      </c>
      <c r="I42" s="18">
        <f>I43++I88+I89</f>
        <v>15430690</v>
      </c>
    </row>
    <row r="43" spans="1:9" ht="29.25" customHeight="1">
      <c r="A43" s="15">
        <v>3</v>
      </c>
      <c r="B43" s="16"/>
      <c r="C43" s="16"/>
      <c r="D43" s="17" t="s">
        <v>4</v>
      </c>
      <c r="E43" s="18">
        <f>E44+E53+E84</f>
        <v>15099120</v>
      </c>
      <c r="F43" s="18">
        <f>F53</f>
        <v>25000</v>
      </c>
      <c r="G43" s="18">
        <f>G44+G53+G84</f>
        <v>15124120</v>
      </c>
      <c r="H43" s="18">
        <f>H44+H53+H84</f>
        <v>15369816</v>
      </c>
      <c r="I43" s="18">
        <f>I44+I53+I84</f>
        <v>15405690</v>
      </c>
    </row>
    <row r="44" spans="1:9" ht="16.5" customHeight="1">
      <c r="A44" s="15" t="s">
        <v>5</v>
      </c>
      <c r="B44" s="19"/>
      <c r="C44" s="19"/>
      <c r="D44" s="17" t="s">
        <v>6</v>
      </c>
      <c r="E44" s="20">
        <f>E45+E48+E50</f>
        <v>12416750</v>
      </c>
      <c r="F44" s="20">
        <f>F45+F48+F50</f>
        <v>0</v>
      </c>
      <c r="G44" s="20">
        <f>G45+G48+G50</f>
        <v>12416750</v>
      </c>
      <c r="H44" s="20">
        <f>H45+H48+H50</f>
        <v>12915200</v>
      </c>
      <c r="I44" s="27">
        <f>I45+I48+I50</f>
        <v>12978178</v>
      </c>
    </row>
    <row r="45" spans="1:9" ht="18.75" customHeight="1">
      <c r="A45" s="21"/>
      <c r="B45" s="22" t="s">
        <v>7</v>
      </c>
      <c r="C45" s="19"/>
      <c r="D45" s="17" t="s">
        <v>8</v>
      </c>
      <c r="E45" s="20">
        <f>SUM(E46:E47)</f>
        <v>9360290</v>
      </c>
      <c r="F45" s="20">
        <f>SUM(F46:F46)</f>
        <v>0</v>
      </c>
      <c r="G45" s="20">
        <f>SUM(G46:G47)</f>
        <v>9360290</v>
      </c>
      <c r="H45" s="20">
        <f>H46+H47</f>
        <v>9840000</v>
      </c>
      <c r="I45" s="20">
        <f>I46+I47</f>
        <v>9889200</v>
      </c>
    </row>
    <row r="46" spans="1:9" ht="21" customHeight="1">
      <c r="A46" s="23"/>
      <c r="B46" s="24"/>
      <c r="C46" s="25" t="s">
        <v>9</v>
      </c>
      <c r="D46" s="26" t="s">
        <v>10</v>
      </c>
      <c r="E46" s="27">
        <v>9143390</v>
      </c>
      <c r="F46" s="27"/>
      <c r="G46" s="27">
        <f>E46+F46</f>
        <v>9143390</v>
      </c>
      <c r="H46" s="27">
        <v>9618800</v>
      </c>
      <c r="I46" s="27">
        <v>9670000</v>
      </c>
    </row>
    <row r="47" spans="1:9" ht="18" customHeight="1">
      <c r="A47" s="23"/>
      <c r="B47" s="24"/>
      <c r="C47" s="25">
        <v>3113</v>
      </c>
      <c r="D47" s="26" t="s">
        <v>79</v>
      </c>
      <c r="E47" s="27">
        <v>216900</v>
      </c>
      <c r="F47" s="27"/>
      <c r="G47" s="27">
        <f>E47+F47</f>
        <v>216900</v>
      </c>
      <c r="H47" s="27">
        <v>221200</v>
      </c>
      <c r="I47" s="27">
        <v>219200</v>
      </c>
    </row>
    <row r="48" spans="1:9" ht="21.75" customHeight="1">
      <c r="A48" s="21"/>
      <c r="B48" s="22" t="s">
        <v>11</v>
      </c>
      <c r="C48" s="19"/>
      <c r="D48" s="17" t="s">
        <v>12</v>
      </c>
      <c r="E48" s="20">
        <f>SUM(E49)</f>
        <v>305000</v>
      </c>
      <c r="F48" s="20">
        <f>SUM(F49)</f>
        <v>0</v>
      </c>
      <c r="G48" s="27">
        <f>E48+F48</f>
        <v>305000</v>
      </c>
      <c r="H48" s="20">
        <f>H49</f>
        <v>320000</v>
      </c>
      <c r="I48" s="20">
        <f>I49</f>
        <v>320000</v>
      </c>
    </row>
    <row r="49" spans="1:9" ht="38.25" customHeight="1">
      <c r="A49" s="23"/>
      <c r="B49" s="24"/>
      <c r="C49" s="25" t="s">
        <v>13</v>
      </c>
      <c r="D49" s="26" t="s">
        <v>12</v>
      </c>
      <c r="E49" s="27">
        <v>305000</v>
      </c>
      <c r="F49" s="27"/>
      <c r="G49" s="27">
        <f>E49+F49</f>
        <v>305000</v>
      </c>
      <c r="H49" s="27">
        <v>320000</v>
      </c>
      <c r="I49" s="27">
        <v>320000</v>
      </c>
    </row>
    <row r="50" spans="1:9" ht="34.5" customHeight="1">
      <c r="A50" s="21"/>
      <c r="B50" s="22" t="s">
        <v>14</v>
      </c>
      <c r="C50" s="19"/>
      <c r="D50" s="17" t="s">
        <v>15</v>
      </c>
      <c r="E50" s="20">
        <f>SUM(E51:E52)</f>
        <v>2751460</v>
      </c>
      <c r="F50" s="20">
        <f>SUM(F51:F52)</f>
        <v>0</v>
      </c>
      <c r="G50" s="20">
        <f>SUM(G51:G52)</f>
        <v>2751460</v>
      </c>
      <c r="H50" s="20">
        <f>SUM(H51:H52)</f>
        <v>2755200</v>
      </c>
      <c r="I50" s="20">
        <f>I51+I52</f>
        <v>2768978</v>
      </c>
    </row>
    <row r="51" spans="1:9" ht="11.25" customHeight="1">
      <c r="A51" s="23"/>
      <c r="B51" s="24"/>
      <c r="C51" s="25" t="s">
        <v>16</v>
      </c>
      <c r="D51" s="26" t="s">
        <v>17</v>
      </c>
      <c r="E51" s="27">
        <v>1130780</v>
      </c>
      <c r="F51" s="27"/>
      <c r="G51" s="27">
        <f>E51+F51</f>
        <v>1130780</v>
      </c>
      <c r="H51" s="27">
        <v>1131600</v>
      </c>
      <c r="I51" s="27">
        <v>1137258</v>
      </c>
    </row>
    <row r="52" spans="1:9" ht="15" customHeight="1">
      <c r="A52" s="23"/>
      <c r="B52" s="24"/>
      <c r="C52" s="25" t="s">
        <v>18</v>
      </c>
      <c r="D52" s="26" t="s">
        <v>19</v>
      </c>
      <c r="E52" s="27">
        <v>1620680</v>
      </c>
      <c r="F52" s="27"/>
      <c r="G52" s="27">
        <f>E52+F52</f>
        <v>1620680</v>
      </c>
      <c r="H52" s="27">
        <v>1623600</v>
      </c>
      <c r="I52" s="27">
        <v>1631720</v>
      </c>
    </row>
    <row r="53" spans="1:9" ht="15.75">
      <c r="A53" s="15" t="s">
        <v>20</v>
      </c>
      <c r="B53" s="19"/>
      <c r="C53" s="19"/>
      <c r="D53" s="17" t="s">
        <v>21</v>
      </c>
      <c r="E53" s="20">
        <f>E54+E58+E65+E74+E76</f>
        <v>2682250</v>
      </c>
      <c r="F53" s="20">
        <f>F54+F58+F65+F74+F76</f>
        <v>25000</v>
      </c>
      <c r="G53" s="20">
        <f>G54+G58+G65+G74+G76</f>
        <v>2707250</v>
      </c>
      <c r="H53" s="20">
        <f>H54+H58+H65+H74+H76</f>
        <v>2446578</v>
      </c>
      <c r="I53" s="20">
        <f>I54+I58+I65+I74+I76</f>
        <v>2419547</v>
      </c>
    </row>
    <row r="54" spans="1:9" ht="19.5" customHeight="1">
      <c r="A54" s="21"/>
      <c r="B54" s="22" t="s">
        <v>22</v>
      </c>
      <c r="C54" s="19"/>
      <c r="D54" s="17" t="s">
        <v>23</v>
      </c>
      <c r="E54" s="20">
        <f>SUM(E55:E57)</f>
        <v>632600</v>
      </c>
      <c r="F54" s="20">
        <f>SUM(F55:F57)</f>
        <v>0</v>
      </c>
      <c r="G54" s="20">
        <f>SUM(G55:G57)</f>
        <v>632600</v>
      </c>
      <c r="H54" s="20">
        <f>SUM(H55:H57)</f>
        <v>641050</v>
      </c>
      <c r="I54" s="20">
        <f>SUM(I55:I57)</f>
        <v>635320</v>
      </c>
    </row>
    <row r="55" spans="1:9" ht="28.5" customHeight="1">
      <c r="A55" s="23"/>
      <c r="B55" s="24"/>
      <c r="C55" s="25" t="s">
        <v>24</v>
      </c>
      <c r="D55" s="26" t="s">
        <v>25</v>
      </c>
      <c r="E55" s="27">
        <v>6000</v>
      </c>
      <c r="F55" s="27"/>
      <c r="G55" s="27">
        <f>E55+F55</f>
        <v>6000</v>
      </c>
      <c r="H55" s="27">
        <v>6000</v>
      </c>
      <c r="I55" s="27">
        <v>6000</v>
      </c>
    </row>
    <row r="56" spans="1:9" ht="15" customHeight="1">
      <c r="A56" s="23"/>
      <c r="B56" s="24"/>
      <c r="C56" s="25" t="s">
        <v>26</v>
      </c>
      <c r="D56" s="26" t="s">
        <v>27</v>
      </c>
      <c r="E56" s="27">
        <v>624000</v>
      </c>
      <c r="F56" s="27"/>
      <c r="G56" s="27">
        <f aca="true" t="shared" si="0" ref="G56:G62">E56+F56</f>
        <v>624000</v>
      </c>
      <c r="H56" s="27">
        <v>632400</v>
      </c>
      <c r="I56" s="27">
        <v>626700</v>
      </c>
    </row>
    <row r="57" spans="1:9" ht="16.5" customHeight="1">
      <c r="A57" s="23"/>
      <c r="B57" s="24"/>
      <c r="C57" s="25" t="s">
        <v>28</v>
      </c>
      <c r="D57" s="26" t="s">
        <v>29</v>
      </c>
      <c r="E57" s="27">
        <v>2600</v>
      </c>
      <c r="F57" s="27"/>
      <c r="G57" s="27">
        <f t="shared" si="0"/>
        <v>2600</v>
      </c>
      <c r="H57" s="27">
        <v>2650</v>
      </c>
      <c r="I57" s="27">
        <v>2620</v>
      </c>
    </row>
    <row r="58" spans="1:9" ht="21.75" customHeight="1">
      <c r="A58" s="21"/>
      <c r="B58" s="22" t="s">
        <v>30</v>
      </c>
      <c r="C58" s="19"/>
      <c r="D58" s="17" t="s">
        <v>31</v>
      </c>
      <c r="E58" s="20">
        <f>SUM(E59:E64)</f>
        <v>1431843</v>
      </c>
      <c r="F58" s="20">
        <f>SUM(F59:F64)</f>
        <v>15000</v>
      </c>
      <c r="G58" s="20">
        <f>SUM(G59:G64)</f>
        <v>1446843</v>
      </c>
      <c r="H58" s="20">
        <f>SUM(H59:H64)</f>
        <v>1273260</v>
      </c>
      <c r="I58" s="20">
        <f>SUM(I59:I64)</f>
        <v>1261937</v>
      </c>
    </row>
    <row r="59" spans="1:9" ht="51.75" customHeight="1">
      <c r="A59" s="23"/>
      <c r="B59" s="24"/>
      <c r="C59" s="25" t="s">
        <v>32</v>
      </c>
      <c r="D59" s="26" t="s">
        <v>33</v>
      </c>
      <c r="E59" s="27">
        <v>92000</v>
      </c>
      <c r="F59" s="27">
        <v>0</v>
      </c>
      <c r="G59" s="27">
        <f>E59+F59</f>
        <v>92000</v>
      </c>
      <c r="H59" s="27">
        <v>93840</v>
      </c>
      <c r="I59" s="27">
        <v>92995</v>
      </c>
    </row>
    <row r="60" spans="1:9" ht="25.5" customHeight="1">
      <c r="A60" s="23"/>
      <c r="B60" s="24"/>
      <c r="C60" s="25" t="s">
        <v>34</v>
      </c>
      <c r="D60" s="26" t="s">
        <v>35</v>
      </c>
      <c r="E60" s="27">
        <v>878253</v>
      </c>
      <c r="F60" s="27">
        <v>10000</v>
      </c>
      <c r="G60" s="27">
        <f t="shared" si="0"/>
        <v>888253</v>
      </c>
      <c r="H60" s="27">
        <v>703600</v>
      </c>
      <c r="I60" s="27">
        <v>697358</v>
      </c>
    </row>
    <row r="61" spans="1:9" ht="22.5" customHeight="1">
      <c r="A61" s="23"/>
      <c r="B61" s="24"/>
      <c r="C61" s="25" t="s">
        <v>36</v>
      </c>
      <c r="D61" s="26" t="s">
        <v>37</v>
      </c>
      <c r="E61" s="27">
        <v>400000</v>
      </c>
      <c r="F61" s="27"/>
      <c r="G61" s="27">
        <f t="shared" si="0"/>
        <v>400000</v>
      </c>
      <c r="H61" s="27">
        <v>408000</v>
      </c>
      <c r="I61" s="27">
        <v>404328</v>
      </c>
    </row>
    <row r="62" spans="1:9" ht="25.5" customHeight="1">
      <c r="A62" s="23"/>
      <c r="B62" s="24"/>
      <c r="C62" s="25" t="s">
        <v>38</v>
      </c>
      <c r="D62" s="26" t="s">
        <v>39</v>
      </c>
      <c r="E62" s="27">
        <v>48000</v>
      </c>
      <c r="F62" s="27">
        <v>0</v>
      </c>
      <c r="G62" s="27">
        <f t="shared" si="0"/>
        <v>48000</v>
      </c>
      <c r="H62" s="27">
        <v>48960</v>
      </c>
      <c r="I62" s="27">
        <v>48520</v>
      </c>
    </row>
    <row r="63" spans="1:9" ht="25.5" customHeight="1">
      <c r="A63" s="23"/>
      <c r="B63" s="24"/>
      <c r="C63" s="25" t="s">
        <v>40</v>
      </c>
      <c r="D63" s="26" t="s">
        <v>41</v>
      </c>
      <c r="E63" s="27">
        <v>8290</v>
      </c>
      <c r="F63" s="27">
        <v>5000</v>
      </c>
      <c r="G63" s="27">
        <f>E63+F63</f>
        <v>13290</v>
      </c>
      <c r="H63" s="27">
        <v>13456</v>
      </c>
      <c r="I63" s="27">
        <v>13380</v>
      </c>
    </row>
    <row r="64" spans="1:9" ht="15.75" customHeight="1">
      <c r="A64" s="23"/>
      <c r="B64" s="24"/>
      <c r="C64" s="25">
        <v>3227</v>
      </c>
      <c r="D64" s="26" t="s">
        <v>132</v>
      </c>
      <c r="E64" s="27">
        <v>5300</v>
      </c>
      <c r="F64" s="27">
        <v>0</v>
      </c>
      <c r="G64" s="27">
        <f>E64+F64</f>
        <v>5300</v>
      </c>
      <c r="H64" s="27">
        <v>5404</v>
      </c>
      <c r="I64" s="27">
        <v>5356</v>
      </c>
    </row>
    <row r="65" spans="1:9" ht="27" customHeight="1">
      <c r="A65" s="21"/>
      <c r="B65" s="22" t="s">
        <v>42</v>
      </c>
      <c r="C65" s="19"/>
      <c r="D65" s="17" t="s">
        <v>43</v>
      </c>
      <c r="E65" s="20">
        <f>SUM(E66:E73)</f>
        <v>530350</v>
      </c>
      <c r="F65" s="20">
        <f>SUM(F66:F73)</f>
        <v>10000</v>
      </c>
      <c r="G65" s="20">
        <f>SUM(G66:G73)</f>
        <v>540350</v>
      </c>
      <c r="H65" s="20">
        <f>SUM(H66:H73)</f>
        <v>438757</v>
      </c>
      <c r="I65" s="20">
        <f>SUM(I66:I73)</f>
        <v>434898</v>
      </c>
    </row>
    <row r="66" spans="1:9" ht="26.25">
      <c r="A66" s="23"/>
      <c r="B66" s="24"/>
      <c r="C66" s="25" t="s">
        <v>44</v>
      </c>
      <c r="D66" s="26" t="s">
        <v>45</v>
      </c>
      <c r="E66" s="27">
        <v>30000</v>
      </c>
      <c r="F66" s="27"/>
      <c r="G66" s="27">
        <f>E66+F66</f>
        <v>30000</v>
      </c>
      <c r="H66" s="27">
        <v>30600</v>
      </c>
      <c r="I66" s="27">
        <v>30325</v>
      </c>
    </row>
    <row r="67" spans="1:9" ht="26.25">
      <c r="A67" s="23"/>
      <c r="B67" s="24"/>
      <c r="C67" s="25" t="s">
        <v>46</v>
      </c>
      <c r="D67" s="26" t="s">
        <v>74</v>
      </c>
      <c r="E67" s="27">
        <v>40000</v>
      </c>
      <c r="F67" s="27">
        <v>0</v>
      </c>
      <c r="G67" s="27">
        <f aca="true" t="shared" si="1" ref="G67:G73">E67+F67</f>
        <v>40000</v>
      </c>
      <c r="H67" s="27">
        <v>40800</v>
      </c>
      <c r="I67" s="27">
        <v>40433</v>
      </c>
    </row>
    <row r="68" spans="1:9" ht="26.25">
      <c r="A68" s="23"/>
      <c r="B68" s="24"/>
      <c r="C68" s="25" t="s">
        <v>47</v>
      </c>
      <c r="D68" s="26" t="s">
        <v>48</v>
      </c>
      <c r="E68" s="27">
        <v>0</v>
      </c>
      <c r="F68" s="27"/>
      <c r="G68" s="27">
        <f t="shared" si="1"/>
        <v>0</v>
      </c>
      <c r="H68" s="27">
        <v>0</v>
      </c>
      <c r="I68" s="27">
        <v>0</v>
      </c>
    </row>
    <row r="69" spans="1:9" ht="15.75">
      <c r="A69" s="23"/>
      <c r="B69" s="24"/>
      <c r="C69" s="25" t="s">
        <v>49</v>
      </c>
      <c r="D69" s="26" t="s">
        <v>50</v>
      </c>
      <c r="E69" s="27">
        <v>376020</v>
      </c>
      <c r="F69" s="27">
        <v>10000</v>
      </c>
      <c r="G69" s="27">
        <f t="shared" si="1"/>
        <v>386020</v>
      </c>
      <c r="H69" s="27">
        <v>282567</v>
      </c>
      <c r="I69" s="27">
        <v>279561</v>
      </c>
    </row>
    <row r="70" spans="1:9" ht="26.25">
      <c r="A70" s="23"/>
      <c r="B70" s="24"/>
      <c r="C70" s="25" t="s">
        <v>51</v>
      </c>
      <c r="D70" s="26" t="s">
        <v>52</v>
      </c>
      <c r="E70" s="27">
        <v>15000</v>
      </c>
      <c r="F70" s="27"/>
      <c r="G70" s="27">
        <f t="shared" si="1"/>
        <v>15000</v>
      </c>
      <c r="H70" s="27">
        <v>15300</v>
      </c>
      <c r="I70" s="27">
        <v>15162</v>
      </c>
    </row>
    <row r="71" spans="1:9" ht="26.25">
      <c r="A71" s="23"/>
      <c r="B71" s="24"/>
      <c r="C71" s="25" t="s">
        <v>53</v>
      </c>
      <c r="D71" s="26" t="s">
        <v>54</v>
      </c>
      <c r="E71" s="27">
        <v>61330</v>
      </c>
      <c r="F71" s="27"/>
      <c r="G71" s="27">
        <f>E71+F71</f>
        <v>61330</v>
      </c>
      <c r="H71" s="27">
        <v>61330</v>
      </c>
      <c r="I71" s="27">
        <v>61330</v>
      </c>
    </row>
    <row r="72" spans="1:9" ht="15.75">
      <c r="A72" s="23"/>
      <c r="B72" s="24"/>
      <c r="C72" s="25" t="s">
        <v>55</v>
      </c>
      <c r="D72" s="26" t="s">
        <v>56</v>
      </c>
      <c r="E72" s="27">
        <v>0</v>
      </c>
      <c r="F72" s="27"/>
      <c r="G72" s="27">
        <f t="shared" si="1"/>
        <v>0</v>
      </c>
      <c r="H72" s="27">
        <f>G72</f>
        <v>0</v>
      </c>
      <c r="I72" s="27">
        <v>0</v>
      </c>
    </row>
    <row r="73" spans="1:9" ht="15.75">
      <c r="A73" s="23"/>
      <c r="B73" s="24"/>
      <c r="C73" s="25" t="s">
        <v>57</v>
      </c>
      <c r="D73" s="26" t="s">
        <v>58</v>
      </c>
      <c r="E73" s="27">
        <v>8000</v>
      </c>
      <c r="F73" s="27"/>
      <c r="G73" s="27">
        <f t="shared" si="1"/>
        <v>8000</v>
      </c>
      <c r="H73" s="27">
        <v>8160</v>
      </c>
      <c r="I73" s="27">
        <v>8087</v>
      </c>
    </row>
    <row r="74" spans="1:9" ht="26.25">
      <c r="A74" s="23"/>
      <c r="B74" s="19">
        <v>324</v>
      </c>
      <c r="C74" s="22"/>
      <c r="D74" s="17" t="s">
        <v>80</v>
      </c>
      <c r="E74" s="20">
        <f>E75</f>
        <v>0</v>
      </c>
      <c r="F74" s="20">
        <f>F75</f>
        <v>0</v>
      </c>
      <c r="G74" s="20">
        <f>G75</f>
        <v>0</v>
      </c>
      <c r="H74" s="20">
        <f>H75</f>
        <v>5325</v>
      </c>
      <c r="I74" s="20">
        <f>I75</f>
        <v>0</v>
      </c>
    </row>
    <row r="75" spans="1:9" ht="26.25">
      <c r="A75" s="23"/>
      <c r="B75" s="24"/>
      <c r="C75" s="25">
        <v>3241</v>
      </c>
      <c r="D75" s="26" t="s">
        <v>80</v>
      </c>
      <c r="E75" s="27">
        <v>0</v>
      </c>
      <c r="F75" s="27">
        <v>0</v>
      </c>
      <c r="G75" s="27">
        <v>0</v>
      </c>
      <c r="H75" s="27">
        <v>5325</v>
      </c>
      <c r="I75" s="27">
        <v>0</v>
      </c>
    </row>
    <row r="76" spans="1:9" ht="26.25">
      <c r="A76" s="21"/>
      <c r="B76" s="22" t="s">
        <v>59</v>
      </c>
      <c r="C76" s="19"/>
      <c r="D76" s="17" t="s">
        <v>60</v>
      </c>
      <c r="E76" s="20">
        <f>SUM(E77:E83)</f>
        <v>87457</v>
      </c>
      <c r="F76" s="20">
        <f>SUM(F77:F83)</f>
        <v>0</v>
      </c>
      <c r="G76" s="20">
        <f>SUM(G77:G83)</f>
        <v>87457</v>
      </c>
      <c r="H76" s="20">
        <v>88186</v>
      </c>
      <c r="I76" s="20">
        <f>SUM(I77:I83)</f>
        <v>87392</v>
      </c>
    </row>
    <row r="77" spans="1:9" ht="51.75">
      <c r="A77" s="21"/>
      <c r="B77" s="22"/>
      <c r="C77" s="24">
        <v>3291</v>
      </c>
      <c r="D77" s="26" t="s">
        <v>71</v>
      </c>
      <c r="E77" s="27">
        <v>70000</v>
      </c>
      <c r="F77" s="27"/>
      <c r="G77" s="27">
        <f>E77+F77</f>
        <v>70000</v>
      </c>
      <c r="H77" s="27">
        <v>88186</v>
      </c>
      <c r="I77" s="27">
        <v>69746</v>
      </c>
    </row>
    <row r="78" spans="1:9" ht="51.75">
      <c r="A78" s="21"/>
      <c r="B78" s="22"/>
      <c r="C78" s="24"/>
      <c r="D78" s="26" t="s">
        <v>71</v>
      </c>
      <c r="E78" s="27"/>
      <c r="F78" s="27">
        <v>0</v>
      </c>
      <c r="G78" s="27">
        <f aca="true" t="shared" si="2" ref="G78:G83">E78+F78</f>
        <v>0</v>
      </c>
      <c r="H78" s="27" t="s">
        <v>136</v>
      </c>
      <c r="I78" s="27">
        <v>0</v>
      </c>
    </row>
    <row r="79" spans="1:9" ht="15.75">
      <c r="A79" s="23"/>
      <c r="B79" s="24"/>
      <c r="C79" s="25" t="s">
        <v>61</v>
      </c>
      <c r="D79" s="26" t="s">
        <v>62</v>
      </c>
      <c r="E79" s="27">
        <v>6000</v>
      </c>
      <c r="F79" s="27"/>
      <c r="G79" s="27">
        <f t="shared" si="2"/>
        <v>6000</v>
      </c>
      <c r="H79" s="27">
        <v>6120</v>
      </c>
      <c r="I79" s="27">
        <v>6065</v>
      </c>
    </row>
    <row r="80" spans="1:9" ht="15.75">
      <c r="A80" s="23"/>
      <c r="B80" s="24"/>
      <c r="C80" s="25" t="s">
        <v>63</v>
      </c>
      <c r="D80" s="26" t="s">
        <v>64</v>
      </c>
      <c r="E80" s="27">
        <v>0</v>
      </c>
      <c r="F80" s="27"/>
      <c r="G80" s="27">
        <f t="shared" si="2"/>
        <v>0</v>
      </c>
      <c r="H80" s="27">
        <f aca="true" t="shared" si="3" ref="H76:H82">G80</f>
        <v>0</v>
      </c>
      <c r="I80" s="27">
        <v>0</v>
      </c>
    </row>
    <row r="81" spans="1:9" ht="15.75">
      <c r="A81" s="23"/>
      <c r="B81" s="24"/>
      <c r="C81" s="25">
        <v>3294</v>
      </c>
      <c r="D81" s="26" t="s">
        <v>86</v>
      </c>
      <c r="E81" s="27"/>
      <c r="F81" s="27"/>
      <c r="G81" s="27">
        <f t="shared" si="2"/>
        <v>0</v>
      </c>
      <c r="H81" s="27">
        <v>0</v>
      </c>
      <c r="I81" s="27"/>
    </row>
    <row r="82" spans="1:9" ht="15.75">
      <c r="A82" s="23"/>
      <c r="B82" s="24"/>
      <c r="C82" s="25">
        <v>3295</v>
      </c>
      <c r="D82" s="26" t="s">
        <v>87</v>
      </c>
      <c r="E82" s="27">
        <v>3840</v>
      </c>
      <c r="F82" s="27"/>
      <c r="G82" s="27">
        <f t="shared" si="2"/>
        <v>3840</v>
      </c>
      <c r="H82" s="27">
        <v>3917</v>
      </c>
      <c r="I82" s="27">
        <v>3882</v>
      </c>
    </row>
    <row r="83" spans="1:9" ht="26.25">
      <c r="A83" s="23"/>
      <c r="B83" s="24"/>
      <c r="C83" s="25">
        <v>3299</v>
      </c>
      <c r="D83" s="26" t="s">
        <v>60</v>
      </c>
      <c r="E83" s="27">
        <v>7617</v>
      </c>
      <c r="F83" s="27"/>
      <c r="G83" s="27">
        <f t="shared" si="2"/>
        <v>7617</v>
      </c>
      <c r="H83" s="27">
        <v>7769</v>
      </c>
      <c r="I83" s="27">
        <v>7699</v>
      </c>
    </row>
    <row r="84" spans="1:9" ht="15.75">
      <c r="A84" s="15" t="s">
        <v>65</v>
      </c>
      <c r="B84" s="19"/>
      <c r="C84" s="19"/>
      <c r="D84" s="28" t="s">
        <v>66</v>
      </c>
      <c r="E84" s="20">
        <f>SUM(E85+E87)</f>
        <v>120</v>
      </c>
      <c r="F84" s="20"/>
      <c r="G84" s="20">
        <v>120</v>
      </c>
      <c r="H84" s="20">
        <f>H85</f>
        <v>8038</v>
      </c>
      <c r="I84" s="20">
        <f>I85</f>
        <v>7965</v>
      </c>
    </row>
    <row r="85" spans="1:9" ht="15.75">
      <c r="A85" s="21"/>
      <c r="B85" s="22" t="s">
        <v>67</v>
      </c>
      <c r="C85" s="19"/>
      <c r="D85" s="17" t="s">
        <v>68</v>
      </c>
      <c r="E85" s="20">
        <f>SUM(E86:E86)</f>
        <v>40</v>
      </c>
      <c r="F85" s="20"/>
      <c r="G85" s="20">
        <f>SUM(G86:G86)</f>
        <v>40</v>
      </c>
      <c r="H85" s="20">
        <f>H86</f>
        <v>8038</v>
      </c>
      <c r="I85" s="20">
        <f>I86</f>
        <v>7965</v>
      </c>
    </row>
    <row r="86" spans="1:9" ht="26.25">
      <c r="A86" s="23"/>
      <c r="B86" s="24"/>
      <c r="C86" s="25" t="s">
        <v>69</v>
      </c>
      <c r="D86" s="26" t="s">
        <v>70</v>
      </c>
      <c r="E86" s="27">
        <v>40</v>
      </c>
      <c r="F86" s="27"/>
      <c r="G86" s="27">
        <f>E86+F86</f>
        <v>40</v>
      </c>
      <c r="H86" s="27">
        <v>8038</v>
      </c>
      <c r="I86" s="27">
        <v>7965</v>
      </c>
    </row>
    <row r="87" spans="1:9" ht="51.75">
      <c r="A87" s="37"/>
      <c r="B87" s="24"/>
      <c r="C87" s="25">
        <v>3427</v>
      </c>
      <c r="D87" s="26" t="s">
        <v>95</v>
      </c>
      <c r="E87" s="38">
        <v>80</v>
      </c>
      <c r="F87" s="38"/>
      <c r="G87" s="38"/>
      <c r="H87" s="27">
        <f>G87</f>
        <v>0</v>
      </c>
      <c r="I87" s="27"/>
    </row>
    <row r="88" spans="1:9" ht="26.25">
      <c r="A88" s="24"/>
      <c r="B88" s="24"/>
      <c r="C88" s="25"/>
      <c r="D88" s="26" t="s">
        <v>77</v>
      </c>
      <c r="E88" s="29"/>
      <c r="F88" s="30"/>
      <c r="G88" s="30">
        <f>E88+F88</f>
        <v>0</v>
      </c>
      <c r="H88" s="20">
        <v>25000</v>
      </c>
      <c r="I88" s="20">
        <v>25000</v>
      </c>
    </row>
    <row r="89" spans="1:9" ht="39">
      <c r="A89" s="19">
        <v>42</v>
      </c>
      <c r="B89" s="19"/>
      <c r="C89" s="22"/>
      <c r="D89" s="17" t="s">
        <v>85</v>
      </c>
      <c r="E89" s="30">
        <f>E90+E92</f>
        <v>880</v>
      </c>
      <c r="F89" s="30">
        <f>SUM(F90:F93)</f>
        <v>0</v>
      </c>
      <c r="G89" s="30">
        <f>G90+G92</f>
        <v>880</v>
      </c>
      <c r="H89" s="30">
        <f>H90+H92</f>
        <v>480</v>
      </c>
      <c r="I89" s="20">
        <v>0</v>
      </c>
    </row>
    <row r="90" spans="1:9" ht="26.25">
      <c r="A90" s="19"/>
      <c r="B90" s="19">
        <v>422</v>
      </c>
      <c r="C90" s="22"/>
      <c r="D90" s="17" t="s">
        <v>82</v>
      </c>
      <c r="E90" s="30">
        <f>E91</f>
        <v>400</v>
      </c>
      <c r="F90" s="30"/>
      <c r="G90" s="30">
        <f>G91</f>
        <v>400</v>
      </c>
      <c r="H90" s="30"/>
      <c r="I90" s="20">
        <f>I91</f>
        <v>0</v>
      </c>
    </row>
    <row r="91" spans="1:9" ht="26.25">
      <c r="A91" s="24"/>
      <c r="B91" s="24"/>
      <c r="C91" s="25">
        <v>4223</v>
      </c>
      <c r="D91" s="26" t="s">
        <v>82</v>
      </c>
      <c r="E91" s="29">
        <v>400</v>
      </c>
      <c r="F91" s="29">
        <v>0</v>
      </c>
      <c r="G91" s="29">
        <f>E91+F91</f>
        <v>400</v>
      </c>
      <c r="H91" s="29"/>
      <c r="I91" s="27"/>
    </row>
    <row r="92" spans="1:9" ht="15.75">
      <c r="A92" s="19"/>
      <c r="B92" s="19">
        <v>423</v>
      </c>
      <c r="C92" s="22"/>
      <c r="D92" s="17" t="s">
        <v>83</v>
      </c>
      <c r="E92" s="30">
        <f>E93</f>
        <v>480</v>
      </c>
      <c r="F92" s="30"/>
      <c r="G92" s="30">
        <f>G93</f>
        <v>480</v>
      </c>
      <c r="H92" s="30">
        <f>G92</f>
        <v>480</v>
      </c>
      <c r="I92" s="20">
        <f>I93</f>
        <v>0</v>
      </c>
    </row>
    <row r="93" spans="1:9" ht="26.25">
      <c r="A93" s="24"/>
      <c r="B93" s="24"/>
      <c r="C93" s="25">
        <v>4231</v>
      </c>
      <c r="D93" s="26" t="s">
        <v>84</v>
      </c>
      <c r="E93" s="29">
        <v>480</v>
      </c>
      <c r="F93" s="29"/>
      <c r="G93" s="29">
        <f>E93+F93</f>
        <v>480</v>
      </c>
      <c r="H93" s="29"/>
      <c r="I93" s="27"/>
    </row>
    <row r="94" spans="1:9" ht="15.75">
      <c r="A94" s="24"/>
      <c r="B94" s="24"/>
      <c r="C94" s="25"/>
      <c r="D94" s="17" t="s">
        <v>76</v>
      </c>
      <c r="E94" s="30">
        <f>E44+E53+E84+E89</f>
        <v>15100000</v>
      </c>
      <c r="F94" s="30">
        <f>F42+F88</f>
        <v>25000</v>
      </c>
      <c r="G94" s="30">
        <f>E94+F94</f>
        <v>15125000</v>
      </c>
      <c r="H94" s="30">
        <v>15389491</v>
      </c>
      <c r="I94" s="20">
        <f>I44+I53+I84+I88+I89</f>
        <v>15430690</v>
      </c>
    </row>
    <row r="95" spans="1:9" ht="15.75">
      <c r="A95" s="31"/>
      <c r="B95" s="31"/>
      <c r="C95" s="31"/>
      <c r="D95" s="31"/>
      <c r="E95" s="32"/>
      <c r="F95" s="33"/>
      <c r="G95" s="9"/>
      <c r="H95" s="33"/>
      <c r="I95" s="33"/>
    </row>
    <row r="96" spans="1:9" ht="15.75">
      <c r="A96" s="31"/>
      <c r="B96" s="31"/>
      <c r="C96" s="31"/>
      <c r="D96" s="47" t="s">
        <v>111</v>
      </c>
      <c r="E96" s="32"/>
      <c r="G96" s="9"/>
      <c r="H96" s="36"/>
      <c r="I96" s="36"/>
    </row>
    <row r="97" spans="1:9" ht="15.75">
      <c r="A97" s="31"/>
      <c r="B97" s="31"/>
      <c r="C97" s="31"/>
      <c r="D97" s="34"/>
      <c r="E97" s="35"/>
      <c r="F97" s="4"/>
      <c r="G97" s="35"/>
      <c r="H97" s="4"/>
      <c r="I97" s="4"/>
    </row>
    <row r="98" spans="1:9" ht="15.75">
      <c r="A98" s="48" t="s">
        <v>112</v>
      </c>
      <c r="B98" s="49" t="s">
        <v>134</v>
      </c>
      <c r="C98" s="48"/>
      <c r="D98" s="48"/>
      <c r="E98" s="48"/>
      <c r="F98" s="48"/>
      <c r="G98" s="48"/>
      <c r="H98" s="48"/>
      <c r="I98" s="48"/>
    </row>
    <row r="99" ht="15.75">
      <c r="B99" t="s">
        <v>113</v>
      </c>
    </row>
    <row r="100" ht="15.75">
      <c r="B100" t="s">
        <v>127</v>
      </c>
    </row>
    <row r="101" ht="15.75">
      <c r="B101" t="s">
        <v>126</v>
      </c>
    </row>
    <row r="102" spans="1:2" ht="15.75">
      <c r="A102" s="48" t="s">
        <v>114</v>
      </c>
      <c r="B102" t="s">
        <v>115</v>
      </c>
    </row>
    <row r="103" ht="15.75">
      <c r="B103" t="s">
        <v>128</v>
      </c>
    </row>
    <row r="104" ht="15.75">
      <c r="A104" s="48" t="s">
        <v>114</v>
      </c>
    </row>
    <row r="105" ht="15.75">
      <c r="B105" t="s">
        <v>116</v>
      </c>
    </row>
    <row r="106" ht="15.75">
      <c r="B106" t="s">
        <v>124</v>
      </c>
    </row>
    <row r="107" ht="15.75">
      <c r="B107" t="s">
        <v>118</v>
      </c>
    </row>
    <row r="108" ht="15.75">
      <c r="B108" t="s">
        <v>119</v>
      </c>
    </row>
    <row r="109" ht="15.75">
      <c r="B109" t="s">
        <v>117</v>
      </c>
    </row>
    <row r="110" ht="15.75">
      <c r="B110" t="s">
        <v>120</v>
      </c>
    </row>
    <row r="111" ht="15.75">
      <c r="B111" t="s">
        <v>121</v>
      </c>
    </row>
    <row r="112" ht="15.75">
      <c r="B112" t="s">
        <v>122</v>
      </c>
    </row>
    <row r="113" ht="2.25" customHeight="1"/>
    <row r="114" ht="15.75">
      <c r="B114" t="s">
        <v>129</v>
      </c>
    </row>
    <row r="115" ht="15.75">
      <c r="B115" t="s">
        <v>125</v>
      </c>
    </row>
    <row r="117" ht="15.75">
      <c r="G117" t="s">
        <v>73</v>
      </c>
    </row>
    <row r="118" ht="15.75">
      <c r="G118" s="36" t="s">
        <v>135</v>
      </c>
    </row>
  </sheetData>
  <sheetProtection/>
  <mergeCells count="5">
    <mergeCell ref="A1:I10"/>
    <mergeCell ref="A16:D16"/>
    <mergeCell ref="A18:D18"/>
    <mergeCell ref="A15:E15"/>
    <mergeCell ref="A41:D41"/>
  </mergeCells>
  <printOptions/>
  <pageMargins left="0.7" right="0.7" top="0.75" bottom="0.75" header="0.3" footer="0.3"/>
  <pageSetup horizontalDpi="600" verticalDpi="600" orientation="landscape" paperSize="9" r:id="rId3"/>
  <rowBreaks count="4" manualBreakCount="4">
    <brk id="37" max="255" man="1"/>
    <brk id="57" max="255" man="1"/>
    <brk id="75" max="255" man="1"/>
    <brk id="94" max="9" man="1"/>
  </rowBreaks>
  <legacyDrawing r:id="rId2"/>
  <oleObjects>
    <oleObject progId="Word.Picture.8" shapeId="123275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PRAVOSUĐA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PRAVOSUĐA RH</dc:creator>
  <cp:keywords/>
  <dc:description/>
  <cp:lastModifiedBy>Ljiljana Šilobodec</cp:lastModifiedBy>
  <cp:lastPrinted>2021-01-08T10:33:49Z</cp:lastPrinted>
  <dcterms:created xsi:type="dcterms:W3CDTF">2003-01-09T09:40:34Z</dcterms:created>
  <dcterms:modified xsi:type="dcterms:W3CDTF">2021-01-08T14:27:26Z</dcterms:modified>
  <cp:category/>
  <cp:version/>
  <cp:contentType/>
  <cp:contentStatus/>
</cp:coreProperties>
</file>